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p\Desktop\DZOU\Sprzątanie\Postępowanie\Dział AG\zał. 2\"/>
    </mc:Choice>
  </mc:AlternateContent>
  <bookViews>
    <workbookView xWindow="0" yWindow="0" windowWidth="15345" windowHeight="4635" activeTab="1"/>
  </bookViews>
  <sheets>
    <sheet name="Część A" sheetId="1" r:id="rId1"/>
    <sheet name="Część B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F888" i="1" l="1"/>
  <c r="F889" i="1" l="1"/>
  <c r="F886" i="1" l="1"/>
  <c r="F885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19" i="1"/>
  <c r="F812" i="1"/>
  <c r="F802" i="1"/>
  <c r="F803" i="1"/>
  <c r="F804" i="1"/>
  <c r="F805" i="1"/>
  <c r="F806" i="1"/>
  <c r="F807" i="1"/>
  <c r="F808" i="1"/>
  <c r="F809" i="1"/>
  <c r="F810" i="1"/>
  <c r="F811" i="1"/>
  <c r="F794" i="1"/>
  <c r="C794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647" i="1"/>
  <c r="F645" i="1"/>
  <c r="F642" i="1"/>
  <c r="F631" i="1"/>
  <c r="F632" i="1"/>
  <c r="F633" i="1"/>
  <c r="F634" i="1"/>
  <c r="F635" i="1"/>
  <c r="F636" i="1"/>
  <c r="F637" i="1"/>
  <c r="F638" i="1"/>
  <c r="F639" i="1"/>
  <c r="F640" i="1"/>
  <c r="F641" i="1"/>
  <c r="F630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14" i="1"/>
  <c r="F612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594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79" i="1"/>
  <c r="F571" i="1"/>
  <c r="F572" i="1"/>
  <c r="F573" i="1"/>
  <c r="F574" i="1"/>
  <c r="F575" i="1"/>
  <c r="F576" i="1"/>
  <c r="F577" i="1"/>
  <c r="F578" i="1"/>
  <c r="F562" i="1"/>
  <c r="F563" i="1"/>
  <c r="F564" i="1"/>
  <c r="F565" i="1"/>
  <c r="F566" i="1"/>
  <c r="F567" i="1"/>
  <c r="F559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33" i="1"/>
  <c r="F534" i="1"/>
  <c r="F535" i="1"/>
  <c r="F536" i="1"/>
  <c r="F537" i="1"/>
  <c r="F538" i="1"/>
  <c r="F539" i="1"/>
  <c r="F540" i="1"/>
  <c r="F541" i="1"/>
  <c r="F530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08" i="1"/>
  <c r="C504" i="1"/>
  <c r="F488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61" i="1"/>
  <c r="F460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21" i="1"/>
  <c r="F419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384" i="1"/>
  <c r="F382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49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C319" i="1"/>
  <c r="F319" i="1"/>
  <c r="F304" i="1"/>
  <c r="F303" i="1"/>
  <c r="F302" i="1"/>
  <c r="F301" i="1"/>
  <c r="F300" i="1"/>
  <c r="F299" i="1"/>
  <c r="F298" i="1"/>
  <c r="F297" i="1"/>
  <c r="F296" i="1"/>
  <c r="F293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72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24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03" i="1"/>
  <c r="C103" i="1"/>
  <c r="F102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83" i="1"/>
  <c r="F81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40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9" i="1"/>
  <c r="F1082" i="2"/>
  <c r="F1080" i="2"/>
  <c r="F1079" i="2"/>
  <c r="F1078" i="2"/>
  <c r="F1031" i="2"/>
  <c r="F1032" i="2"/>
  <c r="F1033" i="2"/>
  <c r="F1034" i="2"/>
  <c r="F1035" i="2"/>
  <c r="F1036" i="2"/>
  <c r="F1037" i="2"/>
  <c r="F1038" i="2"/>
  <c r="F1039" i="2"/>
  <c r="F1040" i="2"/>
  <c r="F1041" i="2"/>
  <c r="F1042" i="2"/>
  <c r="F1043" i="2"/>
  <c r="F1044" i="2"/>
  <c r="F1045" i="2"/>
  <c r="F1046" i="2"/>
  <c r="F1047" i="2"/>
  <c r="F1048" i="2"/>
  <c r="F1049" i="2"/>
  <c r="F1050" i="2"/>
  <c r="F1051" i="2"/>
  <c r="F1052" i="2"/>
  <c r="F1053" i="2"/>
  <c r="F1054" i="2"/>
  <c r="F1055" i="2"/>
  <c r="F1056" i="2"/>
  <c r="F1057" i="2"/>
  <c r="F1058" i="2"/>
  <c r="F1059" i="2"/>
  <c r="F1060" i="2"/>
  <c r="F1061" i="2"/>
  <c r="F1062" i="2"/>
  <c r="F1063" i="2"/>
  <c r="F1064" i="2"/>
  <c r="F1065" i="2"/>
  <c r="F1066" i="2"/>
  <c r="F1067" i="2"/>
  <c r="F1068" i="2"/>
  <c r="F1069" i="2"/>
  <c r="F1070" i="2"/>
  <c r="F1071" i="2"/>
  <c r="F1072" i="2"/>
  <c r="F1073" i="2"/>
  <c r="F1074" i="2"/>
  <c r="F1075" i="2"/>
  <c r="F1076" i="2"/>
  <c r="F1077" i="2"/>
  <c r="F1003" i="2"/>
  <c r="F1004" i="2"/>
  <c r="F1005" i="2"/>
  <c r="F1006" i="2"/>
  <c r="F1007" i="2"/>
  <c r="F1008" i="2"/>
  <c r="F1009" i="2"/>
  <c r="F1010" i="2"/>
  <c r="F1011" i="2"/>
  <c r="F1012" i="2"/>
  <c r="F1013" i="2"/>
  <c r="F1014" i="2"/>
  <c r="F1015" i="2"/>
  <c r="F1016" i="2"/>
  <c r="F1017" i="2"/>
  <c r="F1018" i="2"/>
  <c r="F1019" i="2"/>
  <c r="F1020" i="2"/>
  <c r="F1021" i="2"/>
  <c r="F1022" i="2"/>
  <c r="F1023" i="2"/>
  <c r="F1024" i="2"/>
  <c r="F1025" i="2"/>
  <c r="F1026" i="2"/>
  <c r="F1027" i="2"/>
  <c r="F994" i="2"/>
  <c r="C994" i="2"/>
  <c r="F993" i="2"/>
  <c r="F980" i="2"/>
  <c r="F981" i="2"/>
  <c r="F982" i="2"/>
  <c r="F983" i="2"/>
  <c r="F984" i="2"/>
  <c r="F985" i="2"/>
  <c r="F986" i="2"/>
  <c r="F987" i="2"/>
  <c r="F988" i="2"/>
  <c r="F989" i="2"/>
  <c r="F990" i="2"/>
  <c r="F991" i="2"/>
  <c r="F992" i="2"/>
  <c r="F977" i="2"/>
  <c r="F956" i="2"/>
  <c r="F959" i="2"/>
  <c r="F960" i="2"/>
  <c r="F961" i="2"/>
  <c r="F962" i="2"/>
  <c r="F963" i="2"/>
  <c r="F964" i="2"/>
  <c r="F965" i="2"/>
  <c r="F966" i="2"/>
  <c r="F967" i="2"/>
  <c r="F968" i="2"/>
  <c r="F969" i="2"/>
  <c r="F970" i="2"/>
  <c r="F971" i="2"/>
  <c r="F972" i="2"/>
  <c r="F973" i="2"/>
  <c r="F974" i="2"/>
  <c r="F975" i="2"/>
  <c r="F976" i="2"/>
  <c r="F915" i="2"/>
  <c r="F916" i="2"/>
  <c r="F917" i="2"/>
  <c r="F918" i="2"/>
  <c r="F919" i="2"/>
  <c r="F920" i="2"/>
  <c r="F921" i="2"/>
  <c r="F922" i="2"/>
  <c r="F923" i="2"/>
  <c r="F924" i="2"/>
  <c r="F925" i="2"/>
  <c r="F926" i="2"/>
  <c r="F927" i="2"/>
  <c r="F928" i="2"/>
  <c r="F929" i="2"/>
  <c r="F930" i="2"/>
  <c r="F931" i="2"/>
  <c r="F932" i="2"/>
  <c r="F933" i="2"/>
  <c r="F934" i="2"/>
  <c r="F935" i="2"/>
  <c r="F936" i="2"/>
  <c r="F937" i="2"/>
  <c r="F938" i="2"/>
  <c r="F939" i="2"/>
  <c r="F940" i="2"/>
  <c r="F941" i="2"/>
  <c r="F942" i="2"/>
  <c r="F943" i="2"/>
  <c r="F944" i="2"/>
  <c r="F945" i="2"/>
  <c r="F946" i="2"/>
  <c r="F947" i="2"/>
  <c r="F948" i="2"/>
  <c r="F949" i="2"/>
  <c r="F950" i="2"/>
  <c r="F951" i="2"/>
  <c r="F952" i="2"/>
  <c r="F953" i="2"/>
  <c r="F954" i="2"/>
  <c r="F955" i="2"/>
  <c r="F914" i="2"/>
  <c r="F906" i="2"/>
  <c r="F905" i="2"/>
  <c r="F902" i="2"/>
  <c r="F903" i="2"/>
  <c r="F904" i="2"/>
  <c r="F899" i="2"/>
  <c r="F849" i="2"/>
  <c r="F850" i="2"/>
  <c r="F851" i="2"/>
  <c r="F852" i="2"/>
  <c r="F853" i="2"/>
  <c r="F854" i="2"/>
  <c r="F855" i="2"/>
  <c r="F856" i="2"/>
  <c r="F857" i="2"/>
  <c r="F858" i="2"/>
  <c r="F859" i="2"/>
  <c r="F860" i="2"/>
  <c r="F861" i="2"/>
  <c r="F862" i="2"/>
  <c r="F863" i="2"/>
  <c r="F864" i="2"/>
  <c r="F865" i="2"/>
  <c r="F866" i="2"/>
  <c r="F867" i="2"/>
  <c r="F868" i="2"/>
  <c r="F869" i="2"/>
  <c r="F870" i="2"/>
  <c r="F871" i="2"/>
  <c r="F872" i="2"/>
  <c r="F873" i="2"/>
  <c r="F874" i="2"/>
  <c r="F875" i="2"/>
  <c r="F876" i="2"/>
  <c r="F877" i="2"/>
  <c r="F878" i="2"/>
  <c r="F879" i="2"/>
  <c r="F880" i="2"/>
  <c r="F881" i="2"/>
  <c r="F882" i="2"/>
  <c r="F883" i="2"/>
  <c r="F884" i="2"/>
  <c r="F885" i="2"/>
  <c r="F886" i="2"/>
  <c r="F887" i="2"/>
  <c r="F888" i="2"/>
  <c r="F889" i="2"/>
  <c r="F890" i="2"/>
  <c r="F891" i="2"/>
  <c r="F892" i="2"/>
  <c r="F893" i="2"/>
  <c r="F894" i="2"/>
  <c r="F895" i="2"/>
  <c r="F896" i="2"/>
  <c r="F897" i="2"/>
  <c r="F898" i="2"/>
  <c r="F848" i="2"/>
  <c r="F846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  <c r="F785" i="2"/>
  <c r="F786" i="2"/>
  <c r="F787" i="2"/>
  <c r="F788" i="2"/>
  <c r="F789" i="2"/>
  <c r="F790" i="2"/>
  <c r="F791" i="2"/>
  <c r="F792" i="2"/>
  <c r="F793" i="2"/>
  <c r="F794" i="2"/>
  <c r="F795" i="2"/>
  <c r="F796" i="2"/>
  <c r="F797" i="2"/>
  <c r="F798" i="2"/>
  <c r="F799" i="2"/>
  <c r="F800" i="2"/>
  <c r="F801" i="2"/>
  <c r="F802" i="2"/>
  <c r="F803" i="2"/>
  <c r="F804" i="2"/>
  <c r="F805" i="2"/>
  <c r="F806" i="2"/>
  <c r="F807" i="2"/>
  <c r="F808" i="2"/>
  <c r="F809" i="2"/>
  <c r="F810" i="2"/>
  <c r="F811" i="2"/>
  <c r="F812" i="2"/>
  <c r="F813" i="2"/>
  <c r="F814" i="2"/>
  <c r="F815" i="2"/>
  <c r="F816" i="2"/>
  <c r="F817" i="2"/>
  <c r="F818" i="2"/>
  <c r="F819" i="2"/>
  <c r="F820" i="2"/>
  <c r="F821" i="2"/>
  <c r="F822" i="2"/>
  <c r="F823" i="2"/>
  <c r="F824" i="2"/>
  <c r="F825" i="2"/>
  <c r="F826" i="2"/>
  <c r="F827" i="2"/>
  <c r="F828" i="2"/>
  <c r="F829" i="2"/>
  <c r="F830" i="2"/>
  <c r="F831" i="2"/>
  <c r="F832" i="2"/>
  <c r="F833" i="2"/>
  <c r="F834" i="2"/>
  <c r="F835" i="2"/>
  <c r="F836" i="2"/>
  <c r="F837" i="2"/>
  <c r="F838" i="2"/>
  <c r="F839" i="2"/>
  <c r="F840" i="2"/>
  <c r="F841" i="2"/>
  <c r="F842" i="2"/>
  <c r="F843" i="2"/>
  <c r="F844" i="2"/>
  <c r="F845" i="2"/>
  <c r="C760" i="2"/>
  <c r="F760" i="2"/>
  <c r="F759" i="2"/>
  <c r="F758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21" i="2"/>
  <c r="F71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693" i="2"/>
  <c r="F694" i="2"/>
  <c r="F695" i="2"/>
  <c r="F696" i="2"/>
  <c r="F690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70" i="2"/>
  <c r="F664" i="2"/>
  <c r="F665" i="2"/>
  <c r="F666" i="2"/>
  <c r="F667" i="2"/>
  <c r="F668" i="2"/>
  <c r="F669" i="2"/>
  <c r="F663" i="2"/>
  <c r="F661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C636" i="2"/>
  <c r="F636" i="2"/>
  <c r="F635" i="2"/>
  <c r="F625" i="2"/>
  <c r="F626" i="2"/>
  <c r="F627" i="2"/>
  <c r="F628" i="2"/>
  <c r="F629" i="2"/>
  <c r="F630" i="2"/>
  <c r="F631" i="2"/>
  <c r="F632" i="2"/>
  <c r="F633" i="2"/>
  <c r="F634" i="2"/>
  <c r="F622" i="2"/>
  <c r="F615" i="2"/>
  <c r="F616" i="2"/>
  <c r="F617" i="2"/>
  <c r="F618" i="2"/>
  <c r="F619" i="2"/>
  <c r="F620" i="2"/>
  <c r="F621" i="2"/>
  <c r="F613" i="2"/>
  <c r="F602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581" i="2"/>
  <c r="F245" i="2"/>
  <c r="F244" i="2"/>
  <c r="F243" i="2"/>
  <c r="F234" i="2"/>
  <c r="F235" i="2"/>
  <c r="F236" i="2"/>
  <c r="F237" i="2"/>
  <c r="F238" i="2"/>
  <c r="F239" i="2"/>
  <c r="F240" i="2"/>
  <c r="F241" i="2"/>
  <c r="F242" i="2"/>
  <c r="F233" i="2"/>
  <c r="F231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05" i="2"/>
  <c r="C205" i="2"/>
  <c r="F204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186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94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16" i="2"/>
  <c r="C571" i="2"/>
  <c r="C570" i="2"/>
  <c r="F644" i="2"/>
  <c r="F610" i="2"/>
  <c r="F611" i="2"/>
  <c r="F612" i="2"/>
  <c r="F614" i="2"/>
  <c r="F609" i="2"/>
  <c r="F562" i="2"/>
  <c r="F563" i="2"/>
  <c r="F564" i="2"/>
  <c r="F565" i="2"/>
  <c r="F570" i="2" s="1"/>
  <c r="F566" i="2"/>
  <c r="F567" i="2"/>
  <c r="F568" i="2"/>
  <c r="F569" i="2"/>
  <c r="F561" i="2"/>
  <c r="F548" i="2"/>
  <c r="F549" i="2"/>
  <c r="F550" i="2"/>
  <c r="F551" i="2"/>
  <c r="F552" i="2"/>
  <c r="F553" i="2"/>
  <c r="F554" i="2"/>
  <c r="F555" i="2"/>
  <c r="F556" i="2"/>
  <c r="F557" i="2"/>
  <c r="F558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26" i="2"/>
  <c r="F459" i="2" s="1"/>
  <c r="F390" i="2"/>
  <c r="F391" i="2"/>
  <c r="F392" i="2"/>
  <c r="F393" i="2"/>
  <c r="F418" i="2" s="1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389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23" i="2"/>
  <c r="F354" i="2" s="1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C885" i="1" l="1"/>
  <c r="C1078" i="2" l="1"/>
  <c r="F1030" i="2"/>
  <c r="C1028" i="2"/>
  <c r="F1002" i="2"/>
  <c r="F1028" i="2" s="1"/>
  <c r="C993" i="2"/>
  <c r="F979" i="2"/>
  <c r="C977" i="2"/>
  <c r="F958" i="2"/>
  <c r="C956" i="2"/>
  <c r="C906" i="2"/>
  <c r="C905" i="2"/>
  <c r="F901" i="2"/>
  <c r="C899" i="2"/>
  <c r="C846" i="2"/>
  <c r="F768" i="2"/>
  <c r="C1079" i="2" l="1"/>
  <c r="C1080" i="2" l="1"/>
  <c r="F699" i="2" l="1"/>
  <c r="F692" i="2"/>
  <c r="F697" i="2" s="1"/>
  <c r="F672" i="2"/>
  <c r="F624" i="2"/>
  <c r="C628" i="1" l="1"/>
  <c r="C204" i="2"/>
  <c r="F188" i="2"/>
  <c r="F18" i="2"/>
  <c r="F92" i="2" l="1"/>
  <c r="F9" i="2" l="1"/>
  <c r="F10" i="2"/>
  <c r="F11" i="2"/>
  <c r="F12" i="2"/>
  <c r="F13" i="2"/>
  <c r="F14" i="2"/>
  <c r="F15" i="2"/>
  <c r="F8" i="2"/>
  <c r="F801" i="1"/>
  <c r="F655" i="1"/>
  <c r="F646" i="1"/>
  <c r="F644" i="1"/>
  <c r="F643" i="1"/>
  <c r="C642" i="1"/>
  <c r="C612" i="1"/>
  <c r="F596" i="1"/>
  <c r="C594" i="1"/>
  <c r="F581" i="1"/>
  <c r="C579" i="1"/>
  <c r="F570" i="1"/>
  <c r="C568" i="1"/>
  <c r="F561" i="1"/>
  <c r="C559" i="1"/>
  <c r="F544" i="1"/>
  <c r="C542" i="1"/>
  <c r="F532" i="1"/>
  <c r="C530" i="1"/>
  <c r="F517" i="1"/>
  <c r="C645" i="1" l="1"/>
  <c r="C647" i="1" s="1"/>
  <c r="F568" i="1"/>
  <c r="F542" i="1"/>
  <c r="F628" i="1"/>
  <c r="F226" i="1" l="1"/>
  <c r="F168" i="1"/>
  <c r="F111" i="1"/>
  <c r="F42" i="1"/>
  <c r="F166" i="1" l="1"/>
  <c r="C559" i="2" l="1"/>
  <c r="F547" i="2"/>
  <c r="F559" i="2" s="1"/>
  <c r="C542" i="2"/>
  <c r="F503" i="2"/>
  <c r="F542" i="2" s="1"/>
  <c r="F543" i="2" s="1"/>
  <c r="C501" i="2"/>
  <c r="F461" i="2"/>
  <c r="F501" i="2" s="1"/>
  <c r="C459" i="2"/>
  <c r="C418" i="2"/>
  <c r="C387" i="2"/>
  <c r="F356" i="2"/>
  <c r="F387" i="2" s="1"/>
  <c r="C354" i="2"/>
  <c r="C321" i="2"/>
  <c r="F295" i="2"/>
  <c r="F321" i="2" s="1"/>
  <c r="C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93" i="2" l="1"/>
  <c r="F419" i="2" s="1"/>
  <c r="F571" i="2" s="1"/>
  <c r="C419" i="2"/>
  <c r="C543" i="2"/>
  <c r="C243" i="2" l="1"/>
  <c r="C231" i="2"/>
  <c r="F213" i="2"/>
  <c r="C186" i="2"/>
  <c r="C92" i="2"/>
  <c r="C16" i="2"/>
  <c r="C812" i="1"/>
  <c r="C488" i="1"/>
  <c r="C507" i="1"/>
  <c r="F506" i="1"/>
  <c r="F505" i="1"/>
  <c r="C503" i="1"/>
  <c r="F502" i="1"/>
  <c r="F500" i="1"/>
  <c r="F499" i="1"/>
  <c r="F498" i="1"/>
  <c r="F497" i="1"/>
  <c r="F496" i="1"/>
  <c r="F495" i="1"/>
  <c r="F494" i="1"/>
  <c r="F493" i="1"/>
  <c r="F492" i="1"/>
  <c r="F491" i="1"/>
  <c r="F490" i="1"/>
  <c r="F464" i="1"/>
  <c r="C460" i="1"/>
  <c r="C419" i="1"/>
  <c r="C382" i="1"/>
  <c r="F351" i="1"/>
  <c r="C349" i="1"/>
  <c r="F327" i="1"/>
  <c r="F318" i="1"/>
  <c r="C318" i="1"/>
  <c r="C304" i="1"/>
  <c r="F295" i="1"/>
  <c r="C293" i="1"/>
  <c r="F274" i="1"/>
  <c r="C272" i="1"/>
  <c r="C224" i="1"/>
  <c r="C166" i="1"/>
  <c r="C886" i="1" l="1"/>
  <c r="C244" i="2"/>
  <c r="F503" i="1"/>
  <c r="F507" i="1"/>
  <c r="C461" i="1"/>
  <c r="C508" i="1" l="1"/>
  <c r="C245" i="2"/>
  <c r="F504" i="1"/>
</calcChain>
</file>

<file path=xl/sharedStrings.xml><?xml version="1.0" encoding="utf-8"?>
<sst xmlns="http://schemas.openxmlformats.org/spreadsheetml/2006/main" count="4331" uniqueCount="1076">
  <si>
    <t>Obiekt Dydaktyczny nr 1</t>
  </si>
  <si>
    <t xml:space="preserve">Wykaz pomieszczeń zleconych do sprzątania w budynkach </t>
  </si>
  <si>
    <t>przy ul. Malczewskiego 22 „Pentagon” -</t>
  </si>
  <si>
    <t>Rodzaj pomieszczeń i ich lokalizacja</t>
  </si>
  <si>
    <t>Numery pomieszczeń</t>
  </si>
  <si>
    <t>Powierzchnia do sprzątania</t>
  </si>
  <si>
    <t>Czestotliwość sprztąnia w ciągu tygodnia</t>
  </si>
  <si>
    <t>Częstotliwość sprzątania w ciągu miesiąca</t>
  </si>
  <si>
    <t>Przeliczeniowa powierzchnia</t>
  </si>
  <si>
    <t>(m²)</t>
  </si>
  <si>
    <t>(słownie)</t>
  </si>
  <si>
    <t>(cyfra)</t>
  </si>
  <si>
    <t>I piętro</t>
  </si>
  <si>
    <t>Pom biurowe</t>
  </si>
  <si>
    <t>trzy razy</t>
  </si>
  <si>
    <t>Sala wykładowa</t>
  </si>
  <si>
    <t>pięć razy</t>
  </si>
  <si>
    <t>Korytarz</t>
  </si>
  <si>
    <t>WC</t>
  </si>
  <si>
    <t>Sala komputerowa</t>
  </si>
  <si>
    <t>Archiwum</t>
  </si>
  <si>
    <t>raz</t>
  </si>
  <si>
    <t>Sala seminaryjna</t>
  </si>
  <si>
    <t>Pracownia malarska</t>
  </si>
  <si>
    <t>Parter</t>
  </si>
  <si>
    <t xml:space="preserve"> </t>
  </si>
  <si>
    <t>103/104</t>
  </si>
  <si>
    <t>WC NIEPEŁN.</t>
  </si>
  <si>
    <t>Sala ćwiczeniowa</t>
  </si>
  <si>
    <t>Pom chóru</t>
  </si>
  <si>
    <t>dwa razy</t>
  </si>
  <si>
    <t>Portiernia/Szatnia</t>
  </si>
  <si>
    <t>Strefa Studenta</t>
  </si>
  <si>
    <t>Pracownia</t>
  </si>
  <si>
    <t>123A</t>
  </si>
  <si>
    <t>123B</t>
  </si>
  <si>
    <t>Zaplecze Sali</t>
  </si>
  <si>
    <t>Piwnica</t>
  </si>
  <si>
    <t>Kwaszarnia</t>
  </si>
  <si>
    <t xml:space="preserve"> Sala ćwiczeń</t>
  </si>
  <si>
    <t>Obiekt Dydaktyczny nr 2</t>
  </si>
  <si>
    <t xml:space="preserve">Wykaz pomieszczeń zleconych do sprzątania obiektu </t>
  </si>
  <si>
    <t>ul. Chrobrego 31 Wydział Ekonomiczny, ul.Chrobrego 31a Aula Główna</t>
  </si>
  <si>
    <t>komunikacja</t>
  </si>
  <si>
    <t>2 razy</t>
  </si>
  <si>
    <t>klub  pracowniczy</t>
  </si>
  <si>
    <t>pom.przyłącza wody</t>
  </si>
  <si>
    <t>wyłączony</t>
  </si>
  <si>
    <t>szyb  windy</t>
  </si>
  <si>
    <t>maszynownia  windy</t>
  </si>
  <si>
    <t>magazyn</t>
  </si>
  <si>
    <t>wymiennikownia ciepła</t>
  </si>
  <si>
    <t>klub studencki AULA</t>
  </si>
  <si>
    <t xml:space="preserve">                       </t>
  </si>
  <si>
    <t>5 razy</t>
  </si>
  <si>
    <t>sala seminaryjna</t>
  </si>
  <si>
    <t>pokój  biurowy</t>
  </si>
  <si>
    <t>WC niepełnospr.</t>
  </si>
  <si>
    <t>sala  wykładowa</t>
  </si>
  <si>
    <t>poligrafia . magazyn</t>
  </si>
  <si>
    <t>pokój biurowy</t>
  </si>
  <si>
    <t xml:space="preserve">pracownia </t>
  </si>
  <si>
    <t>aula</t>
  </si>
  <si>
    <t>szatnia</t>
  </si>
  <si>
    <t>1 raz w miesiącu</t>
  </si>
  <si>
    <t>WC  damski</t>
  </si>
  <si>
    <t>WC  męski</t>
  </si>
  <si>
    <t>portiernia</t>
  </si>
  <si>
    <t>pokój socjalny</t>
  </si>
  <si>
    <t>magazynek</t>
  </si>
  <si>
    <t>bar  Żaczek</t>
  </si>
  <si>
    <t>wentylatorownia</t>
  </si>
  <si>
    <t>zaplecze sieci komp.</t>
  </si>
  <si>
    <t xml:space="preserve">lab. Tech.i Tow. </t>
  </si>
  <si>
    <t>rozdzielnia elektryczna</t>
  </si>
  <si>
    <t>wyłaczony</t>
  </si>
  <si>
    <t>pom. sprzątaczek</t>
  </si>
  <si>
    <t>I  piętro</t>
  </si>
  <si>
    <t>WC  niepełnosp.</t>
  </si>
  <si>
    <t>zaplecze  sali</t>
  </si>
  <si>
    <t>pokój  biurowy BOS</t>
  </si>
  <si>
    <t>zapl.pom.biurowego BOS</t>
  </si>
  <si>
    <t>zap.pom.biurowego BOS</t>
  </si>
  <si>
    <t>zapl.sali wykładowej</t>
  </si>
  <si>
    <t>laboratorium komput.</t>
  </si>
  <si>
    <t>223b</t>
  </si>
  <si>
    <t>223c</t>
  </si>
  <si>
    <t>zapl.pok.biurowego</t>
  </si>
  <si>
    <t xml:space="preserve">WC  męski </t>
  </si>
  <si>
    <t>sala  seminaryjna</t>
  </si>
  <si>
    <t xml:space="preserve">pokój  biurowy  </t>
  </si>
  <si>
    <t>sala wykładowa</t>
  </si>
  <si>
    <t>pomieszczenie biurowe</t>
  </si>
  <si>
    <t>rada wydziału FiP</t>
  </si>
  <si>
    <t>sekretariat FiP</t>
  </si>
  <si>
    <t>gabinet dziekana</t>
  </si>
  <si>
    <t>254a</t>
  </si>
  <si>
    <t>6 razy w miesiącu</t>
  </si>
  <si>
    <t xml:space="preserve">sala wykładowa </t>
  </si>
  <si>
    <t>Zakład informatyki</t>
  </si>
  <si>
    <t>pokój sprzątaczek</t>
  </si>
  <si>
    <t>II  piętro</t>
  </si>
  <si>
    <t xml:space="preserve">     </t>
  </si>
  <si>
    <t xml:space="preserve">  </t>
  </si>
  <si>
    <t>WC damski</t>
  </si>
  <si>
    <t>WC niepełnosprawnych</t>
  </si>
  <si>
    <t>pom.sprzątaczek</t>
  </si>
  <si>
    <t>WC męski</t>
  </si>
  <si>
    <t>sala Rady Wydziału</t>
  </si>
  <si>
    <t>3 razy</t>
  </si>
  <si>
    <t>winda</t>
  </si>
  <si>
    <t>hol  główny</t>
  </si>
  <si>
    <t>klatka  schodowa</t>
  </si>
  <si>
    <t>umywalnia +WC</t>
  </si>
  <si>
    <t>pom.dozorcy</t>
  </si>
  <si>
    <t>pom.ochrony</t>
  </si>
  <si>
    <t>pom.rozdz.CO</t>
  </si>
  <si>
    <t>pom.rozdz.elek.</t>
  </si>
  <si>
    <t>korytarz</t>
  </si>
  <si>
    <t>pok.prelegenta</t>
  </si>
  <si>
    <t>sala  główna</t>
  </si>
  <si>
    <t>Piętro</t>
  </si>
  <si>
    <t>sala wykładowa B</t>
  </si>
  <si>
    <t>sala wykładowa C</t>
  </si>
  <si>
    <t>25a</t>
  </si>
  <si>
    <t>pokój prelegenta</t>
  </si>
  <si>
    <t>16a</t>
  </si>
  <si>
    <t>zaplecze  sal</t>
  </si>
  <si>
    <t>hole</t>
  </si>
  <si>
    <t>umywalnia + WC</t>
  </si>
  <si>
    <t>Wykaz pomieszczeń zleconych do sprzątania w budynkach</t>
  </si>
  <si>
    <t>archiwum</t>
  </si>
  <si>
    <t>103 a</t>
  </si>
  <si>
    <t>103 b</t>
  </si>
  <si>
    <t>112 a</t>
  </si>
  <si>
    <t>112 b</t>
  </si>
  <si>
    <t>108 z</t>
  </si>
  <si>
    <t>127 z</t>
  </si>
  <si>
    <t>132 a</t>
  </si>
  <si>
    <t>133 a</t>
  </si>
  <si>
    <t>136 a</t>
  </si>
  <si>
    <t>137 a</t>
  </si>
  <si>
    <t>140 a</t>
  </si>
  <si>
    <t>141 a</t>
  </si>
  <si>
    <t xml:space="preserve">144 a </t>
  </si>
  <si>
    <t>145 a</t>
  </si>
  <si>
    <t>208 z</t>
  </si>
  <si>
    <t>205 z</t>
  </si>
  <si>
    <t>210 a</t>
  </si>
  <si>
    <t>216 a</t>
  </si>
  <si>
    <t xml:space="preserve">216 z </t>
  </si>
  <si>
    <t>220 z</t>
  </si>
  <si>
    <t>224 a</t>
  </si>
  <si>
    <t xml:space="preserve">224 z </t>
  </si>
  <si>
    <t>228 a</t>
  </si>
  <si>
    <t>229 a</t>
  </si>
  <si>
    <t>232 a</t>
  </si>
  <si>
    <t xml:space="preserve">233 a    </t>
  </si>
  <si>
    <t>236 a</t>
  </si>
  <si>
    <t>237 a</t>
  </si>
  <si>
    <t>239 a</t>
  </si>
  <si>
    <t xml:space="preserve"> 302 a </t>
  </si>
  <si>
    <t>Ogółem powierzchnia:</t>
  </si>
  <si>
    <t>Razem:</t>
  </si>
  <si>
    <t>Ogółem powerzchnia:</t>
  </si>
  <si>
    <t>Obiekt Dydaktyczny nr 3</t>
  </si>
  <si>
    <t>laboratirium</t>
  </si>
  <si>
    <t>pom.biurowe</t>
  </si>
  <si>
    <t xml:space="preserve">raz </t>
  </si>
  <si>
    <t>sala dydaktyczna</t>
  </si>
  <si>
    <t>25 A1</t>
  </si>
  <si>
    <t>sześć razy</t>
  </si>
  <si>
    <t>26 A2</t>
  </si>
  <si>
    <t>27 A3</t>
  </si>
  <si>
    <t>pom.dydaktyczne</t>
  </si>
  <si>
    <t>31 A4</t>
  </si>
  <si>
    <t>.42.</t>
  </si>
  <si>
    <t>.43.</t>
  </si>
  <si>
    <t>cztery razy</t>
  </si>
  <si>
    <t>zapl.laboratoryjne</t>
  </si>
  <si>
    <t>hol, wejście główne</t>
  </si>
  <si>
    <t>kl.schodowa g</t>
  </si>
  <si>
    <t>kl.schodowa e</t>
  </si>
  <si>
    <t>audyt kor.</t>
  </si>
  <si>
    <t>115a</t>
  </si>
  <si>
    <t>sala dydakt.</t>
  </si>
  <si>
    <t>rada wydziału</t>
  </si>
  <si>
    <t>wc</t>
  </si>
  <si>
    <t>.117</t>
  </si>
  <si>
    <t>.124.</t>
  </si>
  <si>
    <t>.140.</t>
  </si>
  <si>
    <t>.141</t>
  </si>
  <si>
    <t>n.b.hol</t>
  </si>
  <si>
    <t>st.b.hol</t>
  </si>
  <si>
    <t>bb korytarz</t>
  </si>
  <si>
    <t>st.b.korytarz</t>
  </si>
  <si>
    <t>"P" korytarz</t>
  </si>
  <si>
    <t>n.kl.schodowa g</t>
  </si>
  <si>
    <t>st.kl.schodowa g</t>
  </si>
  <si>
    <t>n.kl.schodowa e</t>
  </si>
  <si>
    <t>st.kl.schodowa e</t>
  </si>
  <si>
    <t>taras</t>
  </si>
  <si>
    <t>213.</t>
  </si>
  <si>
    <t>214.</t>
  </si>
  <si>
    <t>222 A5</t>
  </si>
  <si>
    <t>n.b.korytarz</t>
  </si>
  <si>
    <t>n.b. Korytarz</t>
  </si>
  <si>
    <t>n.b.kl.schodowa g</t>
  </si>
  <si>
    <t>n.b.kl.schodowa e</t>
  </si>
  <si>
    <t>hol</t>
  </si>
  <si>
    <t>schody</t>
  </si>
  <si>
    <t>pom.techniczne</t>
  </si>
  <si>
    <t>01.,02</t>
  </si>
  <si>
    <t>.03</t>
  </si>
  <si>
    <t>.04</t>
  </si>
  <si>
    <t>.05</t>
  </si>
  <si>
    <t>.09,010</t>
  </si>
  <si>
    <t>.011</t>
  </si>
  <si>
    <t>.012</t>
  </si>
  <si>
    <t>bufet</t>
  </si>
  <si>
    <t>1;2;3;4</t>
  </si>
  <si>
    <t>zero</t>
  </si>
  <si>
    <t>pom.socjalne</t>
  </si>
  <si>
    <t>pom.tech</t>
  </si>
  <si>
    <t>węzeł ciepl.</t>
  </si>
  <si>
    <t>pom.magaz.</t>
  </si>
  <si>
    <t>28;29</t>
  </si>
  <si>
    <t>.06</t>
  </si>
  <si>
    <t>.07;08</t>
  </si>
  <si>
    <t>schron</t>
  </si>
  <si>
    <t>Pmieszczenia wyłączone:</t>
  </si>
  <si>
    <t>Obiekt Dydaktyczny nr 4</t>
  </si>
  <si>
    <t>Wykaz pomieszczeń zleconych do sprzątania w obiektach przy</t>
  </si>
  <si>
    <t>;010</t>
  </si>
  <si>
    <t>pom.socjalne/archiwum</t>
  </si>
  <si>
    <t>pom. Socjalne- serwer</t>
  </si>
  <si>
    <t>;009</t>
  </si>
  <si>
    <t>hol przy kl.sch.</t>
  </si>
  <si>
    <t>;01</t>
  </si>
  <si>
    <t>klatka schod.</t>
  </si>
  <si>
    <t>0;11</t>
  </si>
  <si>
    <t>winda i pom.pom</t>
  </si>
  <si>
    <t>pom.  poli</t>
  </si>
  <si>
    <t>,02</t>
  </si>
  <si>
    <t>raz w miesiącu</t>
  </si>
  <si>
    <t>pom. poli</t>
  </si>
  <si>
    <t>,02a</t>
  </si>
  <si>
    <t>,04</t>
  </si>
  <si>
    <t>,05</t>
  </si>
  <si>
    <t>pracownia 03</t>
  </si>
  <si>
    <t>,06</t>
  </si>
  <si>
    <t>,07</t>
  </si>
  <si>
    <t>,08</t>
  </si>
  <si>
    <t>;015</t>
  </si>
  <si>
    <t>;013</t>
  </si>
  <si>
    <t xml:space="preserve">węzeł co </t>
  </si>
  <si>
    <t>;014</t>
  </si>
  <si>
    <t>;008</t>
  </si>
  <si>
    <t>Pom. socjalne</t>
  </si>
  <si>
    <t>WC niepełnospraw.</t>
  </si>
  <si>
    <t>Sala senatu</t>
  </si>
  <si>
    <t>pom.kuchnia</t>
  </si>
  <si>
    <t>29a</t>
  </si>
  <si>
    <t>klatka schodowa x2</t>
  </si>
  <si>
    <t>102a</t>
  </si>
  <si>
    <t>106+106c</t>
  </si>
  <si>
    <t>106a</t>
  </si>
  <si>
    <t>106b</t>
  </si>
  <si>
    <t>Sala konferen.</t>
  </si>
  <si>
    <t>114a</t>
  </si>
  <si>
    <t>pom. wc</t>
  </si>
  <si>
    <t>114d</t>
  </si>
  <si>
    <t>114b</t>
  </si>
  <si>
    <t>114c</t>
  </si>
  <si>
    <t>wc damski</t>
  </si>
  <si>
    <t>kancelaria tajna</t>
  </si>
  <si>
    <t>122- 122c</t>
  </si>
  <si>
    <t>122a</t>
  </si>
  <si>
    <t>122b</t>
  </si>
  <si>
    <t>II piętro</t>
  </si>
  <si>
    <t>pom. socjalne</t>
  </si>
  <si>
    <t>wc męski</t>
  </si>
  <si>
    <t>klatka schodowa</t>
  </si>
  <si>
    <t>218a</t>
  </si>
  <si>
    <t>218b</t>
  </si>
  <si>
    <t>218c</t>
  </si>
  <si>
    <t>Sala konferencyjna</t>
  </si>
  <si>
    <t>233a</t>
  </si>
  <si>
    <t>233b</t>
  </si>
  <si>
    <t>235a</t>
  </si>
  <si>
    <t>Budynek Atrium</t>
  </si>
  <si>
    <t>hol, klatka schodowa</t>
  </si>
  <si>
    <t>pomieszczenie łącznik</t>
  </si>
  <si>
    <t>1a</t>
  </si>
  <si>
    <t>pom.</t>
  </si>
  <si>
    <t>20a</t>
  </si>
  <si>
    <t>Przychodnia gab.zab.ped</t>
  </si>
  <si>
    <t>Przychodnia gab.pediatria</t>
  </si>
  <si>
    <t>Przychodnia gab.laryngolog</t>
  </si>
  <si>
    <t>Przychodnia po.gosp.</t>
  </si>
  <si>
    <t>Przychodnia WC</t>
  </si>
  <si>
    <t>Przychodnia zlew</t>
  </si>
  <si>
    <t>Przychodnia pom.socjal.</t>
  </si>
  <si>
    <t>Przychodnia Wc personel</t>
  </si>
  <si>
    <t>12a</t>
  </si>
  <si>
    <t>Przychodnia WC niepełnospr.</t>
  </si>
  <si>
    <t>Przychodnia rejestracja</t>
  </si>
  <si>
    <t>Przychodnia pok. położnej</t>
  </si>
  <si>
    <t>Przychodnia gab.gi</t>
  </si>
  <si>
    <t>15b</t>
  </si>
  <si>
    <t>Przychodnia higieny</t>
  </si>
  <si>
    <t>15a</t>
  </si>
  <si>
    <t>Przychodnia pok.badań</t>
  </si>
  <si>
    <t>Przychodnia zabiegowy</t>
  </si>
  <si>
    <t>Przychodnia badań</t>
  </si>
  <si>
    <t>Przychodnia komunikacja</t>
  </si>
  <si>
    <t>sala ćwiczeń- studenci</t>
  </si>
  <si>
    <t>pom.biurowe- studenci</t>
  </si>
  <si>
    <t>107a</t>
  </si>
  <si>
    <t>pom.biurowe st.</t>
  </si>
  <si>
    <t>107,107b</t>
  </si>
  <si>
    <t>pom.biurowe Joga</t>
  </si>
  <si>
    <t>108,108a</t>
  </si>
  <si>
    <t>Wiata magazynowa</t>
  </si>
  <si>
    <t>Dz. Tech</t>
  </si>
  <si>
    <t>Dz.Transp.</t>
  </si>
  <si>
    <t xml:space="preserve">ul. Malczewskiego 29 Rektorat, przychodnia, magazyny -warsztat samochodowy </t>
  </si>
  <si>
    <t>Budynek: 5 kondygnacji, winda: tak</t>
  </si>
  <si>
    <t>Segregacja odpadów w budynku: zmieszane, papier, plastik, metale, szkło, bio.</t>
  </si>
  <si>
    <t>III piętro</t>
  </si>
  <si>
    <t>Akad. Inkubator Przedsięb.</t>
  </si>
  <si>
    <t>Klub ALIBI</t>
  </si>
  <si>
    <t>Pokój pracowniczy</t>
  </si>
  <si>
    <t>B1-101</t>
  </si>
  <si>
    <t>B1-104</t>
  </si>
  <si>
    <t>B1-105</t>
  </si>
  <si>
    <t>B1-109</t>
  </si>
  <si>
    <t>B1-110</t>
  </si>
  <si>
    <t>Izolatorium</t>
  </si>
  <si>
    <t>B1-111</t>
  </si>
  <si>
    <t>B1-117a</t>
  </si>
  <si>
    <t>B1-201</t>
  </si>
  <si>
    <t>B1-202</t>
  </si>
  <si>
    <t>B1-206</t>
  </si>
  <si>
    <t>B1-207</t>
  </si>
  <si>
    <t>B1-211</t>
  </si>
  <si>
    <t>B1-213</t>
  </si>
  <si>
    <t>B1-214</t>
  </si>
  <si>
    <t>B1-217</t>
  </si>
  <si>
    <t>Gabinet kierownika katedry</t>
  </si>
  <si>
    <t>B1-220a</t>
  </si>
  <si>
    <t xml:space="preserve">Sekretariat </t>
  </si>
  <si>
    <t>B1-220</t>
  </si>
  <si>
    <t xml:space="preserve">Gabinet </t>
  </si>
  <si>
    <t>B1-220b</t>
  </si>
  <si>
    <t>B1-301</t>
  </si>
  <si>
    <t>B1-302</t>
  </si>
  <si>
    <t>B1-303</t>
  </si>
  <si>
    <t>B1-304</t>
  </si>
  <si>
    <t>B1-305</t>
  </si>
  <si>
    <t>B1-307</t>
  </si>
  <si>
    <t>B1-308</t>
  </si>
  <si>
    <t>B1-309</t>
  </si>
  <si>
    <t>B1-310</t>
  </si>
  <si>
    <t>B1-314</t>
  </si>
  <si>
    <t>B1-315</t>
  </si>
  <si>
    <t>B1-316</t>
  </si>
  <si>
    <t>B1-319</t>
  </si>
  <si>
    <t>B1-320</t>
  </si>
  <si>
    <t>B1-322</t>
  </si>
  <si>
    <t>B1-323</t>
  </si>
  <si>
    <t>B1-324</t>
  </si>
  <si>
    <t>B1-325</t>
  </si>
  <si>
    <t>B1-326</t>
  </si>
  <si>
    <t>B1-327</t>
  </si>
  <si>
    <t>Sale dydaktyczne</t>
  </si>
  <si>
    <t>B1-204</t>
  </si>
  <si>
    <t>B1-205</t>
  </si>
  <si>
    <t>B1-218</t>
  </si>
  <si>
    <t>B1-219</t>
  </si>
  <si>
    <t>B1-321</t>
  </si>
  <si>
    <t>Aula</t>
  </si>
  <si>
    <t>B3-114</t>
  </si>
  <si>
    <t>Zaplecze Auli</t>
  </si>
  <si>
    <t>B3-115</t>
  </si>
  <si>
    <t>B-223</t>
  </si>
  <si>
    <t>B-224</t>
  </si>
  <si>
    <t>B-225</t>
  </si>
  <si>
    <t>Sale dydaktyczno- komp.</t>
  </si>
  <si>
    <t>B3-240</t>
  </si>
  <si>
    <t>Laboratoria</t>
  </si>
  <si>
    <t>B1-102</t>
  </si>
  <si>
    <t>B1-103</t>
  </si>
  <si>
    <t>B1-203</t>
  </si>
  <si>
    <t>B1-117</t>
  </si>
  <si>
    <t>B1-115-116</t>
  </si>
  <si>
    <t>B1-114-</t>
  </si>
  <si>
    <t>B2-112</t>
  </si>
  <si>
    <t>B2-110</t>
  </si>
  <si>
    <t>Zaplecze Laboratoria</t>
  </si>
  <si>
    <t>B2-111</t>
  </si>
  <si>
    <t>B2-106a</t>
  </si>
  <si>
    <t>B2-106</t>
  </si>
  <si>
    <t>B2-106b</t>
  </si>
  <si>
    <t>B2-105</t>
  </si>
  <si>
    <t>B2-103a</t>
  </si>
  <si>
    <t>B2-103b</t>
  </si>
  <si>
    <t>B2-103</t>
  </si>
  <si>
    <t>B2-102</t>
  </si>
  <si>
    <t>B2-101</t>
  </si>
  <si>
    <t xml:space="preserve">Zaplecze </t>
  </si>
  <si>
    <t>B3-116a</t>
  </si>
  <si>
    <t>B3-116</t>
  </si>
  <si>
    <t>zaplecze</t>
  </si>
  <si>
    <t>B3-117a</t>
  </si>
  <si>
    <t>B3-117</t>
  </si>
  <si>
    <t xml:space="preserve">zaplecze </t>
  </si>
  <si>
    <t>B3-118a</t>
  </si>
  <si>
    <t>B3-118</t>
  </si>
  <si>
    <t>B3-122a,b,c</t>
  </si>
  <si>
    <t>B3-122,</t>
  </si>
  <si>
    <t>B3-123b,</t>
  </si>
  <si>
    <t>B3-123,123a</t>
  </si>
  <si>
    <t>B3-124</t>
  </si>
  <si>
    <t>B3-125,125a,b,c,d</t>
  </si>
  <si>
    <t>B3-221</t>
  </si>
  <si>
    <t>B3-222</t>
  </si>
  <si>
    <t>Laboratoria komp.</t>
  </si>
  <si>
    <t>B3-226</t>
  </si>
  <si>
    <t>B3-231</t>
  </si>
  <si>
    <t>Pracownia Badań Strukt.</t>
  </si>
  <si>
    <t>B1-306</t>
  </si>
  <si>
    <t>B3-232</t>
  </si>
  <si>
    <t>B3-233</t>
  </si>
  <si>
    <t>B3-234</t>
  </si>
  <si>
    <t>B1-106</t>
  </si>
  <si>
    <t>B1-107</t>
  </si>
  <si>
    <t>B1-108</t>
  </si>
  <si>
    <t>B1-113</t>
  </si>
  <si>
    <t>B1-112</t>
  </si>
  <si>
    <t>B2-107</t>
  </si>
  <si>
    <t>B2-108</t>
  </si>
  <si>
    <t>B2-109</t>
  </si>
  <si>
    <t>B1-311</t>
  </si>
  <si>
    <t>B1-312</t>
  </si>
  <si>
    <t>B1-313</t>
  </si>
  <si>
    <t>B1-317</t>
  </si>
  <si>
    <t>B1-318</t>
  </si>
  <si>
    <t>B1-208</t>
  </si>
  <si>
    <t>B1-209</t>
  </si>
  <si>
    <t>B1-210</t>
  </si>
  <si>
    <t>B1-215</t>
  </si>
  <si>
    <t>B1-216</t>
  </si>
  <si>
    <t>B3-120</t>
  </si>
  <si>
    <t>B3-121</t>
  </si>
  <si>
    <t>B3-227</t>
  </si>
  <si>
    <t>B3-228</t>
  </si>
  <si>
    <t>B3-229</t>
  </si>
  <si>
    <t>Komunikacja</t>
  </si>
  <si>
    <t>B1</t>
  </si>
  <si>
    <t>B2</t>
  </si>
  <si>
    <t>B3</t>
  </si>
  <si>
    <t>Inkubator</t>
  </si>
  <si>
    <t>Szatnia</t>
  </si>
  <si>
    <t>Rozdzielnia główna</t>
  </si>
  <si>
    <t>B2-104</t>
  </si>
  <si>
    <t>Rozdzielnia</t>
  </si>
  <si>
    <t>B1-212</t>
  </si>
  <si>
    <t>Pom.gospod.</t>
  </si>
  <si>
    <t>B3-113</t>
  </si>
  <si>
    <t>Magazyn Lab.OSN</t>
  </si>
  <si>
    <t>B3-119,119a</t>
  </si>
  <si>
    <t>Pokój socjalny</t>
  </si>
  <si>
    <t>B3-230</t>
  </si>
  <si>
    <t>B3-235</t>
  </si>
  <si>
    <t>Gabinet Dziekana</t>
  </si>
  <si>
    <t>B3-236a</t>
  </si>
  <si>
    <t>Sekretariat Dziekana</t>
  </si>
  <si>
    <t>B3-236</t>
  </si>
  <si>
    <t>Gabinet Prodziekana</t>
  </si>
  <si>
    <t>B3-236b</t>
  </si>
  <si>
    <t xml:space="preserve">Dziekanat K-k Dziekanatu </t>
  </si>
  <si>
    <t>B3-237,238,239</t>
  </si>
  <si>
    <t>Budynek Biblioteki</t>
  </si>
  <si>
    <t>Warsztaty Dz.tech.</t>
  </si>
  <si>
    <t>Bud.biblioteki</t>
  </si>
  <si>
    <t>WC 1</t>
  </si>
  <si>
    <t>WC 2</t>
  </si>
  <si>
    <t>Łazienka</t>
  </si>
  <si>
    <t>Czytelnia</t>
  </si>
  <si>
    <t>Magazyn książek</t>
  </si>
  <si>
    <t>Kartoteka- wypożycz.</t>
  </si>
  <si>
    <t>Zaplecze</t>
  </si>
  <si>
    <t>Pokój gościnny</t>
  </si>
  <si>
    <t xml:space="preserve">Magazyn pok prac </t>
  </si>
  <si>
    <t>Klatka  schodowa</t>
  </si>
  <si>
    <t>Pokój  pracowniczy</t>
  </si>
  <si>
    <t>dwa raz</t>
  </si>
  <si>
    <t>Pracownia  komputerowa</t>
  </si>
  <si>
    <t xml:space="preserve"> razy</t>
  </si>
  <si>
    <t>Sala  ogólna</t>
  </si>
  <si>
    <t>pięc razy</t>
  </si>
  <si>
    <t>310 i 310a</t>
  </si>
  <si>
    <t xml:space="preserve">WC  damski </t>
  </si>
  <si>
    <t>WC dla niepełnospr</t>
  </si>
  <si>
    <t>Pracownia komp.</t>
  </si>
  <si>
    <t xml:space="preserve"> raz </t>
  </si>
  <si>
    <t>Pracownia  projektowa</t>
  </si>
  <si>
    <t>Sala dydaktyczna</t>
  </si>
  <si>
    <t>211i 211a</t>
  </si>
  <si>
    <t>try razy</t>
  </si>
  <si>
    <t>WC dla niepełnospr.</t>
  </si>
  <si>
    <t>Portiernia</t>
  </si>
  <si>
    <t xml:space="preserve">raz  </t>
  </si>
  <si>
    <t>Wiatrołap</t>
  </si>
  <si>
    <t>Przedsionek</t>
  </si>
  <si>
    <t>Sekretariat katedry</t>
  </si>
  <si>
    <t>Gab . Kierownika katedry</t>
  </si>
  <si>
    <t>Gab.kierownika katedry</t>
  </si>
  <si>
    <t>107b</t>
  </si>
  <si>
    <t>Parter 110</t>
  </si>
  <si>
    <t>Parter 111</t>
  </si>
  <si>
    <t>WC dla  niepełnospr</t>
  </si>
  <si>
    <t>Parter 112</t>
  </si>
  <si>
    <t>Pokój  pracowników</t>
  </si>
  <si>
    <t>Laboratorium  ZPZN</t>
  </si>
  <si>
    <t>Labolatorium</t>
  </si>
  <si>
    <t>128a</t>
  </si>
  <si>
    <t xml:space="preserve">Pokój  pracowniczy </t>
  </si>
  <si>
    <t>Korytarz – przewiązka</t>
  </si>
  <si>
    <t xml:space="preserve">przy ul. Stasieckiego </t>
  </si>
  <si>
    <t>Budynek Dydaktyczny</t>
  </si>
  <si>
    <t>Budynek Dydaktyczny Szkoła</t>
  </si>
  <si>
    <t>Obiekt Dydaktyczny nr 9</t>
  </si>
  <si>
    <t xml:space="preserve">przy ul. Malczewskiego 29a </t>
  </si>
  <si>
    <t>Obiekt Dydaktyczny nr 5</t>
  </si>
  <si>
    <t xml:space="preserve">przy ul. Chrobrego 27 </t>
  </si>
  <si>
    <t xml:space="preserve">Parter niski </t>
  </si>
  <si>
    <t>przedsionek</t>
  </si>
  <si>
    <t>hall</t>
  </si>
  <si>
    <t>śluza</t>
  </si>
  <si>
    <t>chłodnia</t>
  </si>
  <si>
    <t>magzayn formalinowy</t>
  </si>
  <si>
    <t>magazyn brudny</t>
  </si>
  <si>
    <t>pom. odpadów medycz.</t>
  </si>
  <si>
    <t>pom.porzadkowe</t>
  </si>
  <si>
    <t>sala fotografii trójwym.</t>
  </si>
  <si>
    <t>sala sekcyjna</t>
  </si>
  <si>
    <t>dystrybucja sygnału</t>
  </si>
  <si>
    <t>13a</t>
  </si>
  <si>
    <t>magazyn preparatów</t>
  </si>
  <si>
    <t>sala preparatyki</t>
  </si>
  <si>
    <t xml:space="preserve">szatnia </t>
  </si>
  <si>
    <t>łazienka</t>
  </si>
  <si>
    <t>kierownik</t>
  </si>
  <si>
    <t>serwerownia</t>
  </si>
  <si>
    <t>pokój pracowniczy</t>
  </si>
  <si>
    <t>wc m</t>
  </si>
  <si>
    <t>wc np</t>
  </si>
  <si>
    <t>26a</t>
  </si>
  <si>
    <t>wc k</t>
  </si>
  <si>
    <t>sala pokazowa</t>
  </si>
  <si>
    <t>węzeł cieplny</t>
  </si>
  <si>
    <t>wentylatornia</t>
  </si>
  <si>
    <t>stacja trafo</t>
  </si>
  <si>
    <t>pom. porządkowe</t>
  </si>
  <si>
    <t>Parter wysoki</t>
  </si>
  <si>
    <t>Klatka schodowa</t>
  </si>
  <si>
    <t>mag.chemiczny</t>
  </si>
  <si>
    <t>Pracownia mikrobiologiczna</t>
  </si>
  <si>
    <t>Pokój aparatury spec.</t>
  </si>
  <si>
    <t>Lab.tech.odzieży</t>
  </si>
  <si>
    <t>Lab.prod.naftowych</t>
  </si>
  <si>
    <t>Pracownia naukowa</t>
  </si>
  <si>
    <t>lab.Tech.Płyn.Exploat.</t>
  </si>
  <si>
    <t>Lab.Techn.Odziezy</t>
  </si>
  <si>
    <t>Magazynek</t>
  </si>
  <si>
    <t>Magazyn</t>
  </si>
  <si>
    <t>Laboratorium</t>
  </si>
  <si>
    <t>Pracow. naukowa</t>
  </si>
  <si>
    <t>Magazyn szkła</t>
  </si>
  <si>
    <t>Klatka chodowa</t>
  </si>
  <si>
    <t>Sala sem.</t>
  </si>
  <si>
    <t>Pokoj pracowniczy</t>
  </si>
  <si>
    <t>Pokój suszarek</t>
  </si>
  <si>
    <t>Lab. Małe</t>
  </si>
  <si>
    <t>Bufet</t>
  </si>
  <si>
    <t xml:space="preserve"> 38/39</t>
  </si>
  <si>
    <t>Sala konferancyjna</t>
  </si>
  <si>
    <t>serwer</t>
  </si>
  <si>
    <t>trafo</t>
  </si>
  <si>
    <t>pracownia</t>
  </si>
  <si>
    <t>Centrala telefoniczna</t>
  </si>
  <si>
    <t>wc niepełn.</t>
  </si>
  <si>
    <t>Laboaratorium</t>
  </si>
  <si>
    <t>Dziekan</t>
  </si>
  <si>
    <t>Sekretariat</t>
  </si>
  <si>
    <t>Pokój prodziekana</t>
  </si>
  <si>
    <t>sekretariat</t>
  </si>
  <si>
    <t>aneks</t>
  </si>
  <si>
    <t>203a</t>
  </si>
  <si>
    <t>prodziekan</t>
  </si>
  <si>
    <t>203b</t>
  </si>
  <si>
    <t>dziekan</t>
  </si>
  <si>
    <t>203c</t>
  </si>
  <si>
    <t>Dziekan+sekretariat</t>
  </si>
  <si>
    <t>252a</t>
  </si>
  <si>
    <t>Laboratorium Technologii Obuwia</t>
  </si>
  <si>
    <t>Zakład montażu</t>
  </si>
  <si>
    <t>Pomieszczenia socjalne</t>
  </si>
  <si>
    <t>Szwalnia</t>
  </si>
  <si>
    <t>wiatrołap</t>
  </si>
  <si>
    <t xml:space="preserve">pom. socjalne </t>
  </si>
  <si>
    <t>Ilość kondygnacji :5, winda: brak</t>
  </si>
  <si>
    <t xml:space="preserve">mag.odczynników </t>
  </si>
  <si>
    <t xml:space="preserve">I piętro </t>
  </si>
  <si>
    <t xml:space="preserve">II piętro </t>
  </si>
  <si>
    <t xml:space="preserve">III piętro </t>
  </si>
  <si>
    <t>Budynek: 3 kondygnacje, Winda: brak</t>
  </si>
  <si>
    <t xml:space="preserve">Razem: </t>
  </si>
  <si>
    <t>Obiekt Dydaktyczny nr 8</t>
  </si>
  <si>
    <t>Wykaz pomieszczeń zleconych do sprzątania obiektu dydaktycznego</t>
  </si>
  <si>
    <t>Hala Sportowa (duża) przy ul.Chrobrego  29c</t>
  </si>
  <si>
    <t>0/1</t>
  </si>
  <si>
    <t>Hol</t>
  </si>
  <si>
    <t>0/2</t>
  </si>
  <si>
    <t>Kasa/Portiernia</t>
  </si>
  <si>
    <t>0/3</t>
  </si>
  <si>
    <t>Szatnia, portiernia</t>
  </si>
  <si>
    <t>0/4</t>
  </si>
  <si>
    <t>Dźwig osobowy</t>
  </si>
  <si>
    <t>0/5</t>
  </si>
  <si>
    <t>Z-ca Kier SWFiS</t>
  </si>
  <si>
    <t>0/7</t>
  </si>
  <si>
    <t>Szatnia personelu</t>
  </si>
  <si>
    <t>0/10</t>
  </si>
  <si>
    <t>Łazienki personelu</t>
  </si>
  <si>
    <t>0/11</t>
  </si>
  <si>
    <t>Przedsionek W.C.</t>
  </si>
  <si>
    <t>0/12</t>
  </si>
  <si>
    <t>W.C.</t>
  </si>
  <si>
    <t>0/13</t>
  </si>
  <si>
    <t>0/14</t>
  </si>
  <si>
    <t>0/15</t>
  </si>
  <si>
    <t>Kierownik SWFiS</t>
  </si>
  <si>
    <t>0/16</t>
  </si>
  <si>
    <t xml:space="preserve">Szatnia </t>
  </si>
  <si>
    <t>0/17</t>
  </si>
  <si>
    <t xml:space="preserve">Łazienka </t>
  </si>
  <si>
    <t>0/18</t>
  </si>
  <si>
    <t>0/19</t>
  </si>
  <si>
    <t>0/20</t>
  </si>
  <si>
    <t>0/21</t>
  </si>
  <si>
    <t>0/22</t>
  </si>
  <si>
    <t>W.C. Niepełnosp</t>
  </si>
  <si>
    <t>0/23</t>
  </si>
  <si>
    <t>Pom porządkowe</t>
  </si>
  <si>
    <t>0/24</t>
  </si>
  <si>
    <t>0/25</t>
  </si>
  <si>
    <t>Pom wykład.</t>
  </si>
  <si>
    <t>0/26</t>
  </si>
  <si>
    <t>0/27</t>
  </si>
  <si>
    <t>0/28</t>
  </si>
  <si>
    <t>0/29</t>
  </si>
  <si>
    <t>0/30</t>
  </si>
  <si>
    <t>0/31</t>
  </si>
  <si>
    <t>0/32</t>
  </si>
  <si>
    <t>Przebieralnia</t>
  </si>
  <si>
    <t>0/33</t>
  </si>
  <si>
    <t>Umywalnia</t>
  </si>
  <si>
    <t>0/34</t>
  </si>
  <si>
    <t>Zespół natrysków</t>
  </si>
  <si>
    <t>0/35</t>
  </si>
  <si>
    <t>0/36</t>
  </si>
  <si>
    <t>W.C</t>
  </si>
  <si>
    <t>0/37</t>
  </si>
  <si>
    <t>Przebier/szatnia</t>
  </si>
  <si>
    <t>0/38</t>
  </si>
  <si>
    <t>0/39</t>
  </si>
  <si>
    <t>0/40</t>
  </si>
  <si>
    <t>0/41</t>
  </si>
  <si>
    <t>0/42</t>
  </si>
  <si>
    <t>0/43</t>
  </si>
  <si>
    <t>0/44</t>
  </si>
  <si>
    <t>0/45</t>
  </si>
  <si>
    <t>0/46</t>
  </si>
  <si>
    <t>0/47</t>
  </si>
  <si>
    <t>0/48</t>
  </si>
  <si>
    <t>0/49</t>
  </si>
  <si>
    <t>0/50</t>
  </si>
  <si>
    <t>0/51</t>
  </si>
  <si>
    <t>0/52</t>
  </si>
  <si>
    <t>0/53</t>
  </si>
  <si>
    <t>Z. sanitarny niepełnospraw</t>
  </si>
  <si>
    <t>0/54</t>
  </si>
  <si>
    <t>Przebiera/szatnia</t>
  </si>
  <si>
    <t>0/55</t>
  </si>
  <si>
    <t>0/56</t>
  </si>
  <si>
    <t>0/57</t>
  </si>
  <si>
    <t>0/58</t>
  </si>
  <si>
    <t>0/59</t>
  </si>
  <si>
    <t>0/60</t>
  </si>
  <si>
    <t>0/61</t>
  </si>
  <si>
    <t>0/62</t>
  </si>
  <si>
    <t>Przebie. niepełno</t>
  </si>
  <si>
    <t>0/63</t>
  </si>
  <si>
    <t>Zesp. sanitarny niepełnosp</t>
  </si>
  <si>
    <t>0/64</t>
  </si>
  <si>
    <t>Arena sportowa</t>
  </si>
  <si>
    <t>0/65</t>
  </si>
  <si>
    <t>0/66</t>
  </si>
  <si>
    <t>0/67</t>
  </si>
  <si>
    <t>0/68</t>
  </si>
  <si>
    <t>0/69</t>
  </si>
  <si>
    <t>Sala kondycyjna</t>
  </si>
  <si>
    <t>0/70</t>
  </si>
  <si>
    <t>0/71</t>
  </si>
  <si>
    <t>Pokój wykładowy</t>
  </si>
  <si>
    <t>0/72</t>
  </si>
  <si>
    <t>0/73</t>
  </si>
  <si>
    <t>0/74</t>
  </si>
  <si>
    <t>Pom techniczne</t>
  </si>
  <si>
    <t>0/75</t>
  </si>
  <si>
    <t>0/76</t>
  </si>
  <si>
    <t>0/77</t>
  </si>
  <si>
    <t>0/78</t>
  </si>
  <si>
    <t>01/.01</t>
  </si>
  <si>
    <t>01/.02</t>
  </si>
  <si>
    <t>01/.03</t>
  </si>
  <si>
    <t>01/.04</t>
  </si>
  <si>
    <t>01/.05</t>
  </si>
  <si>
    <t>01/.06</t>
  </si>
  <si>
    <t>01/.07</t>
  </si>
  <si>
    <t>W.C. męski</t>
  </si>
  <si>
    <t>01/.08</t>
  </si>
  <si>
    <t>01/.09</t>
  </si>
  <si>
    <t>W.C. damski</t>
  </si>
  <si>
    <t>01/.10</t>
  </si>
  <si>
    <t>01/.11</t>
  </si>
  <si>
    <t>01/.12</t>
  </si>
  <si>
    <t>W.C. Niepełnospr</t>
  </si>
  <si>
    <t>01/.13</t>
  </si>
  <si>
    <t>01/.14</t>
  </si>
  <si>
    <t>przebieralnia</t>
  </si>
  <si>
    <t>01/.15</t>
  </si>
  <si>
    <t>Kabina przeb</t>
  </si>
  <si>
    <t>01/.16</t>
  </si>
  <si>
    <t>01/.17</t>
  </si>
  <si>
    <t>01/.18</t>
  </si>
  <si>
    <t>Przeb/szatnia</t>
  </si>
  <si>
    <t>01/.19</t>
  </si>
  <si>
    <t>01/.20</t>
  </si>
  <si>
    <t>01/.21</t>
  </si>
  <si>
    <t>01/.22</t>
  </si>
  <si>
    <t>Przedsionek sauny</t>
  </si>
  <si>
    <t>01/.23</t>
  </si>
  <si>
    <t xml:space="preserve">Pokój </t>
  </si>
  <si>
    <t>01/.24</t>
  </si>
  <si>
    <t>Sauna</t>
  </si>
  <si>
    <t>01/.25</t>
  </si>
  <si>
    <t>01/.26</t>
  </si>
  <si>
    <t>01/.27</t>
  </si>
  <si>
    <t>Kabina przebier</t>
  </si>
  <si>
    <t>01/.28</t>
  </si>
  <si>
    <t>01/.29</t>
  </si>
  <si>
    <t>01/.30</t>
  </si>
  <si>
    <t>01/.31</t>
  </si>
  <si>
    <t>1/32</t>
  </si>
  <si>
    <t>1/33</t>
  </si>
  <si>
    <t xml:space="preserve"> przebieralnia</t>
  </si>
  <si>
    <t>1/34</t>
  </si>
  <si>
    <t>1/35</t>
  </si>
  <si>
    <t>1/36</t>
  </si>
  <si>
    <t>Siłownia</t>
  </si>
  <si>
    <t>1/37</t>
  </si>
  <si>
    <t>Pokój instruktora</t>
  </si>
  <si>
    <t>1/38</t>
  </si>
  <si>
    <t>Łazienka instr</t>
  </si>
  <si>
    <t>1/39</t>
  </si>
  <si>
    <t>1/40</t>
  </si>
  <si>
    <t>St komentatora</t>
  </si>
  <si>
    <t>1/41</t>
  </si>
  <si>
    <t>1/42</t>
  </si>
  <si>
    <t>1/43</t>
  </si>
  <si>
    <t>1/44</t>
  </si>
  <si>
    <t>1/45</t>
  </si>
  <si>
    <t>Pokój K-k Adm.8</t>
  </si>
  <si>
    <t>1/46</t>
  </si>
  <si>
    <t>1/47</t>
  </si>
  <si>
    <t>1/48</t>
  </si>
  <si>
    <t>1/49</t>
  </si>
  <si>
    <t>1/50</t>
  </si>
  <si>
    <t>1/51</t>
  </si>
  <si>
    <t>Pom. porządkowe</t>
  </si>
  <si>
    <t>Trybuny</t>
  </si>
  <si>
    <t xml:space="preserve">WIATROŁAP </t>
  </si>
  <si>
    <t>1CN</t>
  </si>
  <si>
    <t xml:space="preserve">SALA DYDAKTYCZNA </t>
  </si>
  <si>
    <t>2 CN</t>
  </si>
  <si>
    <t xml:space="preserve">HOL GŁÓWNY </t>
  </si>
  <si>
    <t>3 CN</t>
  </si>
  <si>
    <t>4CN</t>
  </si>
  <si>
    <t>5CN</t>
  </si>
  <si>
    <t>WC NPS</t>
  </si>
  <si>
    <t>6CN</t>
  </si>
  <si>
    <t xml:space="preserve">SZATNIA </t>
  </si>
  <si>
    <t>7 CN</t>
  </si>
  <si>
    <t>KORYTARZ</t>
  </si>
  <si>
    <t>8CN</t>
  </si>
  <si>
    <t>WC PERS.</t>
  </si>
  <si>
    <t>10CN</t>
  </si>
  <si>
    <t>11CN</t>
  </si>
  <si>
    <t>POM. GOSP.</t>
  </si>
  <si>
    <t>12CN</t>
  </si>
  <si>
    <t>KLATKA SCHODOWA</t>
  </si>
  <si>
    <t>13CN</t>
  </si>
  <si>
    <t>MASZYNOWNIA</t>
  </si>
  <si>
    <t>14CN</t>
  </si>
  <si>
    <t>KOMUNIKACJA</t>
  </si>
  <si>
    <t>15CN</t>
  </si>
  <si>
    <t>PRZEDSIONEK</t>
  </si>
  <si>
    <t>16CN</t>
  </si>
  <si>
    <t>STEROWNIA TK</t>
  </si>
  <si>
    <t>17CN</t>
  </si>
  <si>
    <t>TOMOGRAFIA KOMPUTEROWA</t>
  </si>
  <si>
    <t>18CN</t>
  </si>
  <si>
    <t>POM. TECH. TK</t>
  </si>
  <si>
    <t>19CN</t>
  </si>
  <si>
    <t>SZATNIA PACJ. TK</t>
  </si>
  <si>
    <t>20CN</t>
  </si>
  <si>
    <t>WC PACJĘTA</t>
  </si>
  <si>
    <t>21CN</t>
  </si>
  <si>
    <t>SALA SZKOLENIOWA TK</t>
  </si>
  <si>
    <t>22CN</t>
  </si>
  <si>
    <t>23CN</t>
  </si>
  <si>
    <t>SZATNIA USG PACJ.</t>
  </si>
  <si>
    <t>24CN</t>
  </si>
  <si>
    <t xml:space="preserve">GABINET USG </t>
  </si>
  <si>
    <t>25CN</t>
  </si>
  <si>
    <t>WC PACJ.</t>
  </si>
  <si>
    <t>26CN</t>
  </si>
  <si>
    <t>SALA SZKOLENIOWA USG</t>
  </si>
  <si>
    <t>27CN</t>
  </si>
  <si>
    <t>SALA SZKOLENIOWA EOS</t>
  </si>
  <si>
    <t>28CN</t>
  </si>
  <si>
    <t>GABINET EOS</t>
  </si>
  <si>
    <t>29CN</t>
  </si>
  <si>
    <t>STEROWNIA EOS</t>
  </si>
  <si>
    <t>30CN</t>
  </si>
  <si>
    <t>31CN</t>
  </si>
  <si>
    <t>SZATNIA PACJ. EOS</t>
  </si>
  <si>
    <t>32CN</t>
  </si>
  <si>
    <t>33CN</t>
  </si>
  <si>
    <t>34CN</t>
  </si>
  <si>
    <t>ŚLUZA RM</t>
  </si>
  <si>
    <t>35CN</t>
  </si>
  <si>
    <t>SZATNIA RM</t>
  </si>
  <si>
    <t>36CN</t>
  </si>
  <si>
    <t>37CN</t>
  </si>
  <si>
    <t>STEROWNIA RM</t>
  </si>
  <si>
    <t>38CN</t>
  </si>
  <si>
    <t>REZONANS MAGNETYCZNY</t>
  </si>
  <si>
    <t>39CN</t>
  </si>
  <si>
    <t>POM. TECH. RM</t>
  </si>
  <si>
    <t>40CN</t>
  </si>
  <si>
    <t>SALA SZKOLENIOWA RM</t>
  </si>
  <si>
    <t>41CN</t>
  </si>
  <si>
    <t>42CN</t>
  </si>
  <si>
    <t>POM. PORZ.</t>
  </si>
  <si>
    <t>43CN</t>
  </si>
  <si>
    <t xml:space="preserve">KLATKA SCHODOWA </t>
  </si>
  <si>
    <t>101CN</t>
  </si>
  <si>
    <t>102CN</t>
  </si>
  <si>
    <t>103CN</t>
  </si>
  <si>
    <t>POM. TECH.</t>
  </si>
  <si>
    <t>104CN</t>
  </si>
  <si>
    <t>105CN</t>
  </si>
  <si>
    <t>106CN</t>
  </si>
  <si>
    <t>107CN</t>
  </si>
  <si>
    <t>108CN</t>
  </si>
  <si>
    <t>109CN</t>
  </si>
  <si>
    <t>110CN</t>
  </si>
  <si>
    <t>111CN</t>
  </si>
  <si>
    <t>112CN</t>
  </si>
  <si>
    <t>Kuchnia</t>
  </si>
  <si>
    <t>113CN</t>
  </si>
  <si>
    <t>SALA SEMINARYJNA</t>
  </si>
  <si>
    <t>114CN</t>
  </si>
  <si>
    <t>SALA WYKŁADOWA</t>
  </si>
  <si>
    <t>115CN</t>
  </si>
  <si>
    <t>MAGAZYNEK</t>
  </si>
  <si>
    <t>116CN</t>
  </si>
  <si>
    <t>117CN</t>
  </si>
  <si>
    <t>118CN</t>
  </si>
  <si>
    <t>119CN</t>
  </si>
  <si>
    <t xml:space="preserve">Hala Sportowa (mała) ul. Chrobrego 27              </t>
  </si>
  <si>
    <t>Sala GIMNASTYKI</t>
  </si>
  <si>
    <t>Rozdzielnia/administrator</t>
  </si>
  <si>
    <t>Pokój wykładowców</t>
  </si>
  <si>
    <t>Pom biurowe przy Hali</t>
  </si>
  <si>
    <t>Szatnie Natryski</t>
  </si>
  <si>
    <t xml:space="preserve">WC </t>
  </si>
  <si>
    <t>W1</t>
  </si>
  <si>
    <t>Przebier/ szatnia</t>
  </si>
  <si>
    <t>CENTRUM NAUKOWE</t>
  </si>
  <si>
    <r>
      <rPr>
        <b/>
        <sz val="11"/>
        <color rgb="FF000000"/>
        <rFont val="Times New Roman"/>
        <family val="1"/>
        <charset val="238"/>
      </rPr>
      <t xml:space="preserve">Segregacja odpadów w budynku: </t>
    </r>
    <r>
      <rPr>
        <sz val="11"/>
        <color rgb="FF000000"/>
        <rFont val="Times New Roman"/>
        <family val="1"/>
        <charset val="238"/>
      </rPr>
      <t>zmieszane,</t>
    </r>
    <r>
      <rPr>
        <b/>
        <sz val="11"/>
        <color rgb="FF000000"/>
        <rFont val="Times New Roman"/>
        <family val="1"/>
        <charset val="238"/>
      </rPr>
      <t xml:space="preserve"> </t>
    </r>
    <r>
      <rPr>
        <sz val="11"/>
        <color rgb="FF000000"/>
        <rFont val="Times New Roman"/>
        <family val="1"/>
        <charset val="238"/>
      </rPr>
      <t xml:space="preserve">papier, plastik, metale, szkło, bio </t>
    </r>
  </si>
  <si>
    <t>przy ul. Chrobrego 27</t>
  </si>
  <si>
    <r>
      <t xml:space="preserve">Budynek: </t>
    </r>
    <r>
      <rPr>
        <sz val="11"/>
        <color rgb="FF000000"/>
        <rFont val="Times New Roman"/>
        <family val="1"/>
        <charset val="238"/>
      </rPr>
      <t>3 kondygnacje, winda : tak</t>
    </r>
  </si>
  <si>
    <t>Ogółem powierzchnie:</t>
  </si>
  <si>
    <t>Obiekt Dydaktyczny nr 6</t>
  </si>
  <si>
    <t xml:space="preserve">przy ul. Malczewskiego 20a, "Olimp", </t>
  </si>
  <si>
    <t>Budynek: 9 kondygnacji, jedna winda piętro 0 - 8</t>
  </si>
  <si>
    <t>Segregacja odpadów w budynku:  zmieszane, papier, plastik, metale, szkło, bio</t>
  </si>
  <si>
    <t>Prodziekan</t>
  </si>
  <si>
    <t>2a</t>
  </si>
  <si>
    <t>Pom gospodarcze</t>
  </si>
  <si>
    <t>9, 10</t>
  </si>
  <si>
    <t>Schowek</t>
  </si>
  <si>
    <t xml:space="preserve">trzy razy </t>
  </si>
  <si>
    <t>107, 108</t>
  </si>
  <si>
    <t>Sala Wykładowa</t>
  </si>
  <si>
    <t>212, 213</t>
  </si>
  <si>
    <t>Socjalne sprząt.</t>
  </si>
  <si>
    <t>305, 306</t>
  </si>
  <si>
    <t>IV piętro</t>
  </si>
  <si>
    <t>Pracownia labor.</t>
  </si>
  <si>
    <t>Pom.gosp.</t>
  </si>
  <si>
    <t>406, 407</t>
  </si>
  <si>
    <t>V piętro</t>
  </si>
  <si>
    <t>510, 511</t>
  </si>
  <si>
    <t>Pom gosp</t>
  </si>
  <si>
    <t>VI piętro</t>
  </si>
  <si>
    <t>613, 614</t>
  </si>
  <si>
    <t>VII piętro</t>
  </si>
  <si>
    <t>711, 712</t>
  </si>
  <si>
    <t>VIII piętro</t>
  </si>
  <si>
    <t>808, 809</t>
  </si>
  <si>
    <t>do remontu</t>
  </si>
  <si>
    <t>Nowa klatka schodowa</t>
  </si>
  <si>
    <t xml:space="preserve">Piwnica </t>
  </si>
  <si>
    <t>Budynek "Rogatka"</t>
  </si>
  <si>
    <t>przy ul. Stasieckiego 54</t>
  </si>
  <si>
    <r>
      <t xml:space="preserve">Budynek: </t>
    </r>
    <r>
      <rPr>
        <sz val="12"/>
        <rFont val="Times New Roman"/>
        <family val="1"/>
        <charset val="238"/>
      </rPr>
      <t>3 kondygnacje, winda: tak</t>
    </r>
  </si>
  <si>
    <r>
      <t>Segregacja odpadów w budynku:</t>
    </r>
    <r>
      <rPr>
        <sz val="12"/>
        <rFont val="Times New Roman"/>
        <family val="1"/>
        <charset val="238"/>
      </rPr>
      <t xml:space="preserve"> zmieszane, papier, plastik, metale, szkło, bio</t>
    </r>
  </si>
  <si>
    <t xml:space="preserve">Budynek: 2 kondygnacje, </t>
  </si>
  <si>
    <r>
      <t xml:space="preserve">Budynek: </t>
    </r>
    <r>
      <rPr>
        <sz val="12"/>
        <color theme="1"/>
        <rFont val="Times New Roman"/>
        <family val="1"/>
        <charset val="238"/>
      </rPr>
      <t xml:space="preserve">4 kondygnacje winda: tak </t>
    </r>
  </si>
  <si>
    <r>
      <t xml:space="preserve">Budynek: </t>
    </r>
    <r>
      <rPr>
        <sz val="12"/>
        <rFont val="Times New Roman"/>
        <family val="1"/>
        <charset val="238"/>
      </rPr>
      <t>4 konygnacje, winda: tak</t>
    </r>
  </si>
  <si>
    <r>
      <t xml:space="preserve">Segregacja: </t>
    </r>
    <r>
      <rPr>
        <sz val="12"/>
        <color theme="1"/>
        <rFont val="Times New Roman"/>
        <family val="1"/>
        <charset val="238"/>
      </rPr>
      <t>zmieszane,szkło, plastik/metal,papier,bio</t>
    </r>
  </si>
  <si>
    <r>
      <rPr>
        <b/>
        <sz val="12"/>
        <color rgb="FF000000"/>
        <rFont val="Times New Roman"/>
        <family val="1"/>
        <charset val="238"/>
      </rPr>
      <t xml:space="preserve">Segregacja odpadów w budynku:  : zmieszane, </t>
    </r>
    <r>
      <rPr>
        <sz val="12"/>
        <color rgb="FF000000"/>
        <rFont val="Times New Roman"/>
        <family val="1"/>
        <charset val="238"/>
      </rPr>
      <t xml:space="preserve">papier, plastik, metale, szkło, bio </t>
    </r>
  </si>
  <si>
    <r>
      <rPr>
        <b/>
        <sz val="12"/>
        <color rgb="FF000000"/>
        <rFont val="Times New Roman"/>
        <family val="1"/>
        <charset val="238"/>
      </rPr>
      <t xml:space="preserve">Segregacja odpadów w budynku: </t>
    </r>
    <r>
      <rPr>
        <sz val="12"/>
        <color rgb="FF000000"/>
        <rFont val="Times New Roman"/>
        <family val="1"/>
        <charset val="238"/>
      </rPr>
      <t>zmieszane,</t>
    </r>
    <r>
      <rPr>
        <b/>
        <sz val="12"/>
        <color rgb="FF000000"/>
        <rFont val="Times New Roman"/>
        <family val="1"/>
        <charset val="238"/>
      </rPr>
      <t xml:space="preserve"> </t>
    </r>
    <r>
      <rPr>
        <sz val="12"/>
        <color rgb="FF000000"/>
        <rFont val="Times New Roman"/>
        <family val="1"/>
        <charset val="238"/>
      </rPr>
      <t xml:space="preserve">papier, plastik, metale, szkło, bio </t>
    </r>
  </si>
  <si>
    <r>
      <t xml:space="preserve">Segregacja odpadów w budynku: </t>
    </r>
    <r>
      <rPr>
        <sz val="12"/>
        <rFont val="Times New Roman"/>
        <family val="1"/>
        <charset val="238"/>
      </rPr>
      <t>zmieszane, papier, plastik, metale, szkło, bio</t>
    </r>
  </si>
  <si>
    <r>
      <t xml:space="preserve">Budynek: </t>
    </r>
    <r>
      <rPr>
        <sz val="12"/>
        <rFont val="Times New Roman"/>
        <family val="1"/>
        <charset val="238"/>
      </rPr>
      <t>3 kondygnacje, brak windy, platforma dla niepełnosprawnych</t>
    </r>
  </si>
  <si>
    <r>
      <t>Budynek:</t>
    </r>
    <r>
      <rPr>
        <sz val="12"/>
        <rFont val="Times New Roman"/>
        <family val="1"/>
        <charset val="238"/>
      </rPr>
      <t xml:space="preserve"> 5 kondygnacji, winda: tak (w części nowej budynku)</t>
    </r>
  </si>
  <si>
    <t>przy ul. Chrobrego 31</t>
  </si>
  <si>
    <t xml:space="preserve">Aula Główna </t>
  </si>
  <si>
    <r>
      <t xml:space="preserve">Budynek: </t>
    </r>
    <r>
      <rPr>
        <sz val="12"/>
        <rFont val="Times New Roman"/>
        <family val="1"/>
        <charset val="238"/>
      </rPr>
      <t>2 kondygnacje, winda: tak</t>
    </r>
  </si>
  <si>
    <t>W. TEiI</t>
  </si>
  <si>
    <t>Obiekt Dydaktyczny nr 7</t>
  </si>
  <si>
    <t xml:space="preserve">Instytut Eksploatacji Pojazdów i Maszyn ,przy ul. Chrobrego 45,  </t>
  </si>
  <si>
    <t>Wydział Informatyki i Matematyki ul.Pułaskiego 9,</t>
  </si>
  <si>
    <t xml:space="preserve">Dział Infrastruktury ul.Akademicka 6a </t>
  </si>
  <si>
    <t>pokój mistrzów</t>
  </si>
  <si>
    <t>jadalnia</t>
  </si>
  <si>
    <t>pokój</t>
  </si>
  <si>
    <t>spawalnia</t>
  </si>
  <si>
    <t>klatka</t>
  </si>
  <si>
    <t>podesty</t>
  </si>
  <si>
    <t>Winda:brak</t>
  </si>
  <si>
    <t>Budynek IEPiM ul.Chrobrego 45</t>
  </si>
  <si>
    <t>Hala nr 1</t>
  </si>
  <si>
    <t>labolatorium</t>
  </si>
  <si>
    <t>2 razy w miesiącu</t>
  </si>
  <si>
    <t>pom. odkładcze</t>
  </si>
  <si>
    <t>zaplecze labolatorium</t>
  </si>
  <si>
    <t>rozdzielnia ciepła</t>
  </si>
  <si>
    <t>108a</t>
  </si>
  <si>
    <t>mag stali</t>
  </si>
  <si>
    <t>warsztaty mech.</t>
  </si>
  <si>
    <t>Łącznik Hala nr 1</t>
  </si>
  <si>
    <t>Hala nr 2</t>
  </si>
  <si>
    <t>205,205a</t>
  </si>
  <si>
    <t>rozdz.el.</t>
  </si>
  <si>
    <t>219a</t>
  </si>
  <si>
    <t>219b</t>
  </si>
  <si>
    <t>Łącznik Hala nr 2</t>
  </si>
  <si>
    <t>warszt.</t>
  </si>
  <si>
    <t>mag.chemii</t>
  </si>
  <si>
    <t>6 razy</t>
  </si>
  <si>
    <t>Hala nr 3</t>
  </si>
  <si>
    <t>pom.tech.</t>
  </si>
  <si>
    <t>labolatorium komp.</t>
  </si>
  <si>
    <t>zejście do piwnic, szatnia</t>
  </si>
  <si>
    <t>korytarz, portiernia</t>
  </si>
  <si>
    <t>schody wej.gł.</t>
  </si>
  <si>
    <t>Hala nr 3 I piętro</t>
  </si>
  <si>
    <t>pom.dyr.</t>
  </si>
  <si>
    <t>lab.komp.</t>
  </si>
  <si>
    <t>laboratorium</t>
  </si>
  <si>
    <t>garaże</t>
  </si>
  <si>
    <t>labolatorium CPN</t>
  </si>
  <si>
    <t>piwnica</t>
  </si>
  <si>
    <t>Węzeł co</t>
  </si>
  <si>
    <t>Hydrofornia</t>
  </si>
  <si>
    <t>Zaplecze techniczne</t>
  </si>
  <si>
    <t>Pokój biurowy</t>
  </si>
  <si>
    <t>4 razy</t>
  </si>
  <si>
    <t>Pomieszczenia biurowe</t>
  </si>
  <si>
    <t>Serwerownia</t>
  </si>
  <si>
    <t>Pomieszczenia techniczne</t>
  </si>
  <si>
    <t>pom.biurowe/mag</t>
  </si>
  <si>
    <t>pom.biurowe/magazyn</t>
  </si>
  <si>
    <t>Wypoż. książek/katalog</t>
  </si>
  <si>
    <t>6i8</t>
  </si>
  <si>
    <t>w3</t>
  </si>
  <si>
    <t>w1</t>
  </si>
  <si>
    <t>Pomieszczenia porządkowe</t>
  </si>
  <si>
    <t>Oddział udost.zbiorów</t>
  </si>
  <si>
    <t>Trafo</t>
  </si>
  <si>
    <t>b/n</t>
  </si>
  <si>
    <t>Magazyn czasopism</t>
  </si>
  <si>
    <t xml:space="preserve">Klatki schodowe i komuni </t>
  </si>
  <si>
    <t>Pom biurowe uds.zas.</t>
  </si>
  <si>
    <t>Pom biurowe-kier.</t>
  </si>
  <si>
    <t>105a</t>
  </si>
  <si>
    <t>WC dla niep.</t>
  </si>
  <si>
    <t>pok.cichej nauki</t>
  </si>
  <si>
    <t>Dyrektor</t>
  </si>
  <si>
    <t>Czytelnia internetowa</t>
  </si>
  <si>
    <t>czytelnia bazy danych</t>
  </si>
  <si>
    <t>inf.nauk</t>
  </si>
  <si>
    <t>wyp.międzybibliot.</t>
  </si>
  <si>
    <t>wyd.ciągłych</t>
  </si>
  <si>
    <t>czyt.profes.</t>
  </si>
  <si>
    <t>oddz..grom.i oddz.druk</t>
  </si>
  <si>
    <t>Serwer</t>
  </si>
  <si>
    <t>Sala dydaktyczna-inf.nauk.</t>
  </si>
  <si>
    <t>Sala internetowa</t>
  </si>
  <si>
    <t>Czytelnia zbiorów sp.</t>
  </si>
  <si>
    <t>Czytelnia czasopism</t>
  </si>
  <si>
    <t>Z-ca Dyrektora</t>
  </si>
  <si>
    <t>pok.socjalny</t>
  </si>
  <si>
    <t>wyd.ciągł.</t>
  </si>
  <si>
    <t>oddz.inf,nauk.</t>
  </si>
  <si>
    <t>oddz.uds.zb.</t>
  </si>
  <si>
    <t>oddz.wyd.ciągl.</t>
  </si>
  <si>
    <t>pom.porz.</t>
  </si>
  <si>
    <t xml:space="preserve">Komunikacja </t>
  </si>
  <si>
    <t>palarnia</t>
  </si>
  <si>
    <t>Pom. biurowe</t>
  </si>
  <si>
    <t>Klatki schodowe i kom.(3)</t>
  </si>
  <si>
    <t>wiatrołap WA, WAA</t>
  </si>
  <si>
    <t>Ogółem Biblioteka</t>
  </si>
  <si>
    <t xml:space="preserve">Ogółem powierzchnia: </t>
  </si>
  <si>
    <r>
      <t>Budynek:</t>
    </r>
    <r>
      <rPr>
        <sz val="12"/>
        <rFont val="Times New Roman"/>
        <family val="1"/>
        <charset val="238"/>
      </rPr>
      <t xml:space="preserve"> 1 kondygnacja, winda: tak</t>
    </r>
  </si>
  <si>
    <r>
      <rPr>
        <b/>
        <sz val="12"/>
        <color rgb="FF000000"/>
        <rFont val="Times New Roman"/>
        <family val="1"/>
        <charset val="238"/>
      </rPr>
      <t xml:space="preserve">Segregacja odpadów w budynku:  : </t>
    </r>
    <r>
      <rPr>
        <sz val="12"/>
        <color rgb="FF000000"/>
        <rFont val="Times New Roman"/>
        <family val="1"/>
        <charset val="238"/>
      </rPr>
      <t xml:space="preserve">zmieszane, papier, plastik, metale, szkło, bio </t>
    </r>
  </si>
  <si>
    <t>Budynek W. NMiNoZ</t>
  </si>
  <si>
    <r>
      <t xml:space="preserve">Budynek: </t>
    </r>
    <r>
      <rPr>
        <sz val="12"/>
        <color theme="1"/>
        <rFont val="Times New Roman"/>
        <family val="1"/>
        <charset val="238"/>
      </rPr>
      <t>3 kondygnacje, winda: brak</t>
    </r>
  </si>
  <si>
    <r>
      <t>Budynek</t>
    </r>
    <r>
      <rPr>
        <sz val="12"/>
        <rFont val="Times New Roman"/>
        <family val="1"/>
        <charset val="238"/>
      </rPr>
      <t>: 3 kontygnacje, winda: brak</t>
    </r>
  </si>
  <si>
    <t>Biblioteka Główna</t>
  </si>
  <si>
    <r>
      <t>Budynek:</t>
    </r>
    <r>
      <rPr>
        <sz val="12"/>
        <rFont val="Times New Roman"/>
        <family val="1"/>
        <charset val="238"/>
      </rPr>
      <t xml:space="preserve"> 2 kondygnacje, winda: tak</t>
    </r>
  </si>
  <si>
    <r>
      <t>Budynek:</t>
    </r>
    <r>
      <rPr>
        <sz val="12"/>
        <color rgb="FF000000"/>
        <rFont val="Times New Roman"/>
        <family val="1"/>
        <charset val="238"/>
      </rPr>
      <t xml:space="preserve"> 2 kondygnacje, winda: tak</t>
    </r>
  </si>
  <si>
    <t>Zał. nr 2 cz. A</t>
  </si>
  <si>
    <t>Zał. nr 2 cz. B</t>
  </si>
  <si>
    <t>Suma powierzchni przeliczeniowej cz. B</t>
  </si>
  <si>
    <t>Suma powierzchni przeliczeniowej cz. A</t>
  </si>
  <si>
    <t>Suma budynków Ad. 2:</t>
  </si>
  <si>
    <t>Suma budynków Ad. 5:</t>
  </si>
  <si>
    <t>Syma budynków Ad. 7:</t>
  </si>
  <si>
    <t>Suma budynków Ad. 8:</t>
  </si>
  <si>
    <t>Ogółem powierzchnia Ad. 1:</t>
  </si>
  <si>
    <t xml:space="preserve">Ogółem powierzchnia Ad. 3:                                  </t>
  </si>
  <si>
    <t>Suma budynków Ad. 4:</t>
  </si>
  <si>
    <t xml:space="preserve">Ogółem powierzchnia Ad. 6:                                  </t>
  </si>
  <si>
    <t>Suma budynków Ad. 9:</t>
  </si>
  <si>
    <t>DS. 4</t>
  </si>
  <si>
    <t>Obiekt nr 9 plus DS4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</si>
</sst>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rgb="FFC00000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84">
    <xf numFmtId="0" fontId="0" fillId="0" borderId="0" xfId="0"/>
    <xf numFmtId="0" fontId="6" fillId="0" borderId="5" xfId="0" applyFont="1" applyBorder="1" applyAlignment="1">
      <alignment vertical="top" wrapText="1"/>
    </xf>
    <xf numFmtId="0" fontId="7" fillId="0" borderId="5" xfId="0" applyFont="1" applyFill="1" applyBorder="1" applyAlignment="1">
      <alignment horizontal="center"/>
    </xf>
    <xf numFmtId="0" fontId="6" fillId="0" borderId="5" xfId="0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vertical="top" wrapText="1"/>
    </xf>
    <xf numFmtId="18" fontId="6" fillId="0" borderId="5" xfId="0" applyNumberFormat="1" applyFont="1" applyBorder="1" applyAlignment="1">
      <alignment horizontal="center" vertical="top" wrapText="1"/>
    </xf>
    <xf numFmtId="0" fontId="9" fillId="0" borderId="5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0" fontId="9" fillId="0" borderId="5" xfId="0" applyFont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top" wrapText="1"/>
    </xf>
    <xf numFmtId="0" fontId="5" fillId="2" borderId="4" xfId="1" applyFont="1" applyFill="1" applyBorder="1" applyAlignment="1">
      <alignment horizontal="center" vertical="top" wrapText="1"/>
    </xf>
    <xf numFmtId="0" fontId="5" fillId="3" borderId="5" xfId="1" applyFont="1" applyFill="1" applyBorder="1" applyAlignment="1">
      <alignment horizontal="center" vertical="top" wrapText="1"/>
    </xf>
    <xf numFmtId="0" fontId="4" fillId="0" borderId="0" xfId="0" applyFont="1"/>
    <xf numFmtId="0" fontId="4" fillId="0" borderId="5" xfId="0" applyFont="1" applyBorder="1" applyAlignment="1">
      <alignment horizontal="center"/>
    </xf>
    <xf numFmtId="0" fontId="7" fillId="0" borderId="0" xfId="1" applyFont="1" applyAlignment="1">
      <alignment horizontal="center"/>
    </xf>
    <xf numFmtId="0" fontId="7" fillId="0" borderId="0" xfId="1" applyFont="1"/>
    <xf numFmtId="0" fontId="7" fillId="2" borderId="4" xfId="1" applyFont="1" applyFill="1" applyBorder="1" applyAlignment="1">
      <alignment horizontal="center" vertical="top" wrapText="1"/>
    </xf>
    <xf numFmtId="0" fontId="3" fillId="2" borderId="4" xfId="1" applyFont="1" applyFill="1" applyBorder="1" applyAlignment="1">
      <alignment horizontal="center" vertical="top" wrapText="1"/>
    </xf>
    <xf numFmtId="0" fontId="7" fillId="0" borderId="5" xfId="1" applyFont="1" applyBorder="1" applyAlignment="1">
      <alignment horizontal="center"/>
    </xf>
    <xf numFmtId="0" fontId="7" fillId="0" borderId="0" xfId="0" applyFont="1"/>
    <xf numFmtId="0" fontId="3" fillId="0" borderId="0" xfId="1" applyFont="1" applyAlignment="1">
      <alignment horizontal="center"/>
    </xf>
    <xf numFmtId="0" fontId="5" fillId="0" borderId="0" xfId="1" applyFont="1" applyAlignment="1"/>
    <xf numFmtId="0" fontId="5" fillId="2" borderId="2" xfId="1" applyFont="1" applyFill="1" applyBorder="1" applyAlignment="1">
      <alignment vertical="top" wrapText="1"/>
    </xf>
    <xf numFmtId="0" fontId="7" fillId="2" borderId="4" xfId="1" applyFont="1" applyFill="1" applyBorder="1" applyAlignment="1">
      <alignment vertical="top" wrapText="1"/>
    </xf>
    <xf numFmtId="0" fontId="3" fillId="0" borderId="5" xfId="1" applyFont="1" applyBorder="1" applyAlignment="1"/>
    <xf numFmtId="0" fontId="7" fillId="0" borderId="5" xfId="1" applyFont="1" applyBorder="1" applyAlignment="1"/>
    <xf numFmtId="0" fontId="3" fillId="0" borderId="5" xfId="0" applyFont="1" applyBorder="1" applyAlignment="1"/>
    <xf numFmtId="0" fontId="6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center"/>
    </xf>
    <xf numFmtId="0" fontId="7" fillId="0" borderId="6" xfId="0" applyFont="1" applyBorder="1" applyAlignment="1">
      <alignment horizontal="center"/>
    </xf>
    <xf numFmtId="0" fontId="9" fillId="0" borderId="4" xfId="0" applyFont="1" applyBorder="1" applyAlignment="1">
      <alignment horizontal="center" vertical="top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0" borderId="7" xfId="0" applyFont="1" applyBorder="1" applyAlignment="1">
      <alignment horizontal="center"/>
    </xf>
    <xf numFmtId="4" fontId="5" fillId="2" borderId="5" xfId="0" applyNumberFormat="1" applyFont="1" applyFill="1" applyBorder="1" applyAlignment="1">
      <alignment horizontal="center" vertical="top" wrapText="1"/>
    </xf>
    <xf numFmtId="0" fontId="5" fillId="4" borderId="0" xfId="1" applyFont="1" applyFill="1" applyBorder="1" applyAlignment="1">
      <alignment vertical="top" wrapText="1"/>
    </xf>
    <xf numFmtId="0" fontId="6" fillId="0" borderId="0" xfId="0" applyFont="1" applyBorder="1" applyAlignment="1">
      <alignment horizontal="center"/>
    </xf>
    <xf numFmtId="0" fontId="5" fillId="2" borderId="5" xfId="1" applyFont="1" applyFill="1" applyBorder="1" applyAlignment="1">
      <alignment horizontal="center" vertical="top" wrapText="1"/>
    </xf>
    <xf numFmtId="0" fontId="5" fillId="4" borderId="0" xfId="0" applyFont="1" applyFill="1" applyBorder="1" applyAlignment="1">
      <alignment horizontal="center"/>
    </xf>
    <xf numFmtId="0" fontId="9" fillId="0" borderId="5" xfId="0" applyNumberFormat="1" applyFont="1" applyBorder="1" applyAlignment="1">
      <alignment horizontal="center" vertical="top" wrapText="1"/>
    </xf>
    <xf numFmtId="16" fontId="9" fillId="0" borderId="5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5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16" fontId="9" fillId="0" borderId="4" xfId="0" applyNumberFormat="1" applyFont="1" applyBorder="1" applyAlignment="1">
      <alignment horizontal="center" vertical="top" wrapText="1"/>
    </xf>
    <xf numFmtId="0" fontId="9" fillId="0" borderId="5" xfId="0" applyFont="1" applyFill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Fill="1" applyBorder="1"/>
    <xf numFmtId="0" fontId="9" fillId="0" borderId="5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16" fontId="9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6" fillId="0" borderId="5" xfId="0" applyFont="1" applyFill="1" applyBorder="1"/>
    <xf numFmtId="0" fontId="6" fillId="0" borderId="5" xfId="0" applyFont="1" applyFill="1" applyBorder="1" applyAlignment="1">
      <alignment horizontal="center"/>
    </xf>
    <xf numFmtId="0" fontId="5" fillId="4" borderId="0" xfId="0" applyFont="1" applyFill="1" applyBorder="1" applyAlignment="1"/>
    <xf numFmtId="0" fontId="8" fillId="4" borderId="5" xfId="0" applyFont="1" applyFill="1" applyBorder="1" applyAlignment="1">
      <alignment vertical="top" wrapText="1"/>
    </xf>
    <xf numFmtId="0" fontId="8" fillId="4" borderId="5" xfId="0" applyFont="1" applyFill="1" applyBorder="1" applyAlignment="1">
      <alignment horizontal="center" vertical="top" wrapText="1"/>
    </xf>
    <xf numFmtId="0" fontId="7" fillId="4" borderId="5" xfId="0" applyFont="1" applyFill="1" applyBorder="1" applyAlignment="1">
      <alignment horizontal="center"/>
    </xf>
    <xf numFmtId="0" fontId="9" fillId="0" borderId="12" xfId="0" applyFont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9" fillId="0" borderId="11" xfId="0" applyFont="1" applyFill="1" applyBorder="1" applyAlignment="1">
      <alignment horizontal="center" vertical="top" wrapText="1"/>
    </xf>
    <xf numFmtId="0" fontId="9" fillId="4" borderId="5" xfId="0" applyFont="1" applyFill="1" applyBorder="1" applyAlignment="1">
      <alignment horizontal="center" vertical="top" wrapText="1"/>
    </xf>
    <xf numFmtId="4" fontId="3" fillId="0" borderId="0" xfId="1" applyNumberFormat="1" applyFont="1" applyAlignment="1">
      <alignment horizontal="right"/>
    </xf>
    <xf numFmtId="4" fontId="5" fillId="2" borderId="2" xfId="1" applyNumberFormat="1" applyFont="1" applyFill="1" applyBorder="1" applyAlignment="1">
      <alignment horizontal="center" vertical="top" wrapText="1"/>
    </xf>
    <xf numFmtId="4" fontId="5" fillId="2" borderId="4" xfId="1" applyNumberFormat="1" applyFont="1" applyFill="1" applyBorder="1" applyAlignment="1">
      <alignment horizontal="center" vertical="top" wrapText="1"/>
    </xf>
    <xf numFmtId="4" fontId="8" fillId="0" borderId="4" xfId="1" applyNumberFormat="1" applyFont="1" applyBorder="1" applyAlignment="1">
      <alignment horizontal="right" vertical="top" wrapText="1"/>
    </xf>
    <xf numFmtId="4" fontId="9" fillId="0" borderId="5" xfId="1" applyNumberFormat="1" applyFont="1" applyBorder="1" applyAlignment="1">
      <alignment horizontal="right" vertical="top" wrapText="1"/>
    </xf>
    <xf numFmtId="4" fontId="8" fillId="0" borderId="8" xfId="1" applyNumberFormat="1" applyFont="1" applyBorder="1" applyAlignment="1">
      <alignment horizontal="right" vertical="top" wrapText="1"/>
    </xf>
    <xf numFmtId="4" fontId="7" fillId="0" borderId="0" xfId="0" applyNumberFormat="1" applyFont="1" applyAlignment="1">
      <alignment horizontal="right"/>
    </xf>
    <xf numFmtId="4" fontId="7" fillId="0" borderId="8" xfId="0" applyNumberFormat="1" applyFont="1" applyBorder="1" applyAlignment="1">
      <alignment horizontal="right"/>
    </xf>
    <xf numFmtId="4" fontId="6" fillId="0" borderId="5" xfId="0" applyNumberFormat="1" applyFont="1" applyFill="1" applyBorder="1" applyAlignment="1">
      <alignment horizontal="right" vertical="top" wrapText="1"/>
    </xf>
    <xf numFmtId="4" fontId="5" fillId="2" borderId="5" xfId="0" applyNumberFormat="1" applyFont="1" applyFill="1" applyBorder="1" applyAlignment="1">
      <alignment horizontal="right" vertical="top" wrapText="1"/>
    </xf>
    <xf numFmtId="4" fontId="7" fillId="0" borderId="5" xfId="0" applyNumberFormat="1" applyFont="1" applyBorder="1" applyAlignment="1">
      <alignment horizontal="right"/>
    </xf>
    <xf numFmtId="4" fontId="7" fillId="0" borderId="0" xfId="0" applyNumberFormat="1" applyFont="1"/>
    <xf numFmtId="4" fontId="7" fillId="4" borderId="5" xfId="0" applyNumberFormat="1" applyFont="1" applyFill="1" applyBorder="1"/>
    <xf numFmtId="4" fontId="7" fillId="0" borderId="5" xfId="0" applyNumberFormat="1" applyFont="1" applyBorder="1"/>
    <xf numFmtId="4" fontId="5" fillId="4" borderId="5" xfId="0" applyNumberFormat="1" applyFont="1" applyFill="1" applyBorder="1"/>
    <xf numFmtId="4" fontId="7" fillId="0" borderId="5" xfId="0" applyNumberFormat="1" applyFont="1" applyFill="1" applyBorder="1"/>
    <xf numFmtId="0" fontId="5" fillId="4" borderId="5" xfId="0" applyFont="1" applyFill="1" applyBorder="1"/>
    <xf numFmtId="0" fontId="8" fillId="6" borderId="5" xfId="0" applyFont="1" applyFill="1" applyBorder="1" applyAlignment="1">
      <alignment vertical="top" wrapText="1"/>
    </xf>
    <xf numFmtId="0" fontId="8" fillId="6" borderId="5" xfId="0" applyFont="1" applyFill="1" applyBorder="1" applyAlignment="1">
      <alignment horizontal="center" vertical="top" wrapText="1"/>
    </xf>
    <xf numFmtId="4" fontId="5" fillId="6" borderId="5" xfId="0" applyNumberFormat="1" applyFont="1" applyFill="1" applyBorder="1"/>
    <xf numFmtId="0" fontId="9" fillId="6" borderId="5" xfId="0" applyFont="1" applyFill="1" applyBorder="1" applyAlignment="1">
      <alignment horizontal="center" vertical="top" wrapText="1"/>
    </xf>
    <xf numFmtId="0" fontId="7" fillId="6" borderId="5" xfId="0" applyFont="1" applyFill="1" applyBorder="1" applyAlignment="1">
      <alignment horizontal="center"/>
    </xf>
    <xf numFmtId="0" fontId="5" fillId="6" borderId="6" xfId="0" applyFont="1" applyFill="1" applyBorder="1" applyAlignment="1">
      <alignment vertical="top" wrapText="1"/>
    </xf>
    <xf numFmtId="0" fontId="5" fillId="6" borderId="7" xfId="0" applyFont="1" applyFill="1" applyBorder="1" applyAlignment="1">
      <alignment horizontal="center" vertical="top" wrapText="1"/>
    </xf>
    <xf numFmtId="4" fontId="5" fillId="6" borderId="5" xfId="0" applyNumberFormat="1" applyFont="1" applyFill="1" applyBorder="1" applyAlignment="1">
      <alignment horizontal="right" vertical="top" wrapText="1"/>
    </xf>
    <xf numFmtId="0" fontId="5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0" fontId="6" fillId="0" borderId="5" xfId="0" applyFont="1" applyBorder="1"/>
    <xf numFmtId="0" fontId="6" fillId="0" borderId="5" xfId="0" applyFont="1" applyBorder="1" applyAlignment="1">
      <alignment wrapText="1"/>
    </xf>
    <xf numFmtId="0" fontId="5" fillId="0" borderId="5" xfId="0" applyFont="1" applyBorder="1"/>
    <xf numFmtId="0" fontId="5" fillId="7" borderId="5" xfId="0" applyFont="1" applyFill="1" applyBorder="1" applyAlignment="1">
      <alignment horizontal="center" wrapText="1"/>
    </xf>
    <xf numFmtId="0" fontId="6" fillId="7" borderId="5" xfId="0" applyFont="1" applyFill="1" applyBorder="1" applyAlignment="1">
      <alignment wrapText="1"/>
    </xf>
    <xf numFmtId="0" fontId="6" fillId="7" borderId="5" xfId="0" applyFont="1" applyFill="1" applyBorder="1" applyAlignment="1">
      <alignment horizontal="center" wrapText="1"/>
    </xf>
    <xf numFmtId="0" fontId="5" fillId="7" borderId="5" xfId="0" applyFont="1" applyFill="1" applyBorder="1" applyAlignment="1">
      <alignment horizontal="left" wrapText="1"/>
    </xf>
    <xf numFmtId="0" fontId="5" fillId="4" borderId="5" xfId="0" applyFont="1" applyFill="1" applyBorder="1" applyAlignment="1">
      <alignment vertical="top" wrapText="1"/>
    </xf>
    <xf numFmtId="0" fontId="6" fillId="4" borderId="5" xfId="0" applyFont="1" applyFill="1" applyBorder="1" applyAlignment="1">
      <alignment horizontal="center" vertical="top" wrapText="1"/>
    </xf>
    <xf numFmtId="4" fontId="6" fillId="4" borderId="5" xfId="0" applyNumberFormat="1" applyFont="1" applyFill="1" applyBorder="1" applyAlignment="1">
      <alignment horizontal="right" vertical="top" wrapText="1"/>
    </xf>
    <xf numFmtId="0" fontId="7" fillId="5" borderId="5" xfId="0" applyFont="1" applyFill="1" applyBorder="1" applyAlignment="1">
      <alignment horizontal="center"/>
    </xf>
    <xf numFmtId="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vertical="top" wrapText="1"/>
    </xf>
    <xf numFmtId="0" fontId="5" fillId="5" borderId="5" xfId="0" applyFont="1" applyFill="1" applyBorder="1" applyAlignment="1">
      <alignment horizontal="center" vertical="top" wrapText="1"/>
    </xf>
    <xf numFmtId="0" fontId="6" fillId="5" borderId="5" xfId="0" applyFont="1" applyFill="1" applyBorder="1" applyAlignment="1">
      <alignment horizontal="center" vertical="top" wrapText="1"/>
    </xf>
    <xf numFmtId="4" fontId="5" fillId="5" borderId="5" xfId="0" applyNumberFormat="1" applyFont="1" applyFill="1" applyBorder="1" applyAlignment="1">
      <alignment horizontal="right" vertical="top" wrapText="1"/>
    </xf>
    <xf numFmtId="0" fontId="5" fillId="5" borderId="2" xfId="1" applyFont="1" applyFill="1" applyBorder="1" applyAlignment="1">
      <alignment vertical="top" wrapText="1"/>
    </xf>
    <xf numFmtId="0" fontId="5" fillId="5" borderId="2" xfId="1" applyFont="1" applyFill="1" applyBorder="1" applyAlignment="1">
      <alignment horizontal="center" vertical="top" wrapText="1"/>
    </xf>
    <xf numFmtId="0" fontId="5" fillId="5" borderId="3" xfId="1" applyFont="1" applyFill="1" applyBorder="1" applyAlignment="1">
      <alignment horizontal="center" vertical="top" wrapText="1"/>
    </xf>
    <xf numFmtId="4" fontId="5" fillId="5" borderId="2" xfId="1" applyNumberFormat="1" applyFont="1" applyFill="1" applyBorder="1" applyAlignment="1">
      <alignment horizontal="center" vertical="top" wrapText="1"/>
    </xf>
    <xf numFmtId="0" fontId="7" fillId="5" borderId="4" xfId="1" applyFont="1" applyFill="1" applyBorder="1" applyAlignment="1">
      <alignment vertical="top" wrapText="1"/>
    </xf>
    <xf numFmtId="0" fontId="7" fillId="5" borderId="4" xfId="1" applyFont="1" applyFill="1" applyBorder="1" applyAlignment="1">
      <alignment horizontal="center" vertical="top" wrapText="1"/>
    </xf>
    <xf numFmtId="0" fontId="5" fillId="5" borderId="4" xfId="1" applyFont="1" applyFill="1" applyBorder="1" applyAlignment="1">
      <alignment horizontal="center" vertical="top" wrapText="1"/>
    </xf>
    <xf numFmtId="4" fontId="5" fillId="5" borderId="4" xfId="1" applyNumberFormat="1" applyFont="1" applyFill="1" applyBorder="1" applyAlignment="1">
      <alignment horizontal="center" vertical="top" wrapText="1"/>
    </xf>
    <xf numFmtId="0" fontId="5" fillId="5" borderId="5" xfId="0" applyFont="1" applyFill="1" applyBorder="1" applyAlignment="1"/>
    <xf numFmtId="0" fontId="5" fillId="5" borderId="5" xfId="0" applyFont="1" applyFill="1" applyBorder="1" applyAlignment="1">
      <alignment horizontal="center"/>
    </xf>
    <xf numFmtId="4" fontId="5" fillId="5" borderId="5" xfId="0" applyNumberFormat="1" applyFont="1" applyFill="1" applyBorder="1" applyAlignment="1">
      <alignment horizontal="center"/>
    </xf>
    <xf numFmtId="0" fontId="8" fillId="5" borderId="5" xfId="1" applyFont="1" applyFill="1" applyBorder="1" applyAlignment="1">
      <alignment horizontal="center" vertical="top" wrapText="1"/>
    </xf>
    <xf numFmtId="4" fontId="8" fillId="5" borderId="5" xfId="1" applyNumberFormat="1" applyFont="1" applyFill="1" applyBorder="1" applyAlignment="1">
      <alignment horizontal="right" vertical="top" wrapText="1"/>
    </xf>
    <xf numFmtId="0" fontId="5" fillId="5" borderId="5" xfId="1" applyFont="1" applyFill="1" applyBorder="1" applyAlignment="1">
      <alignment vertical="top" wrapText="1"/>
    </xf>
    <xf numFmtId="0" fontId="5" fillId="5" borderId="5" xfId="1" applyFont="1" applyFill="1" applyBorder="1" applyAlignment="1">
      <alignment horizontal="center" vertical="top" wrapText="1"/>
    </xf>
    <xf numFmtId="0" fontId="8" fillId="5" borderId="5" xfId="0" applyFont="1" applyFill="1" applyBorder="1" applyAlignment="1">
      <alignment horizontal="center" vertical="top" wrapText="1"/>
    </xf>
    <xf numFmtId="4" fontId="5" fillId="5" borderId="5" xfId="0" applyNumberFormat="1" applyFont="1" applyFill="1" applyBorder="1"/>
    <xf numFmtId="0" fontId="6" fillId="5" borderId="5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center"/>
    </xf>
    <xf numFmtId="0" fontId="5" fillId="5" borderId="5" xfId="0" applyFont="1" applyFill="1" applyBorder="1"/>
    <xf numFmtId="0" fontId="6" fillId="5" borderId="5" xfId="0" applyFont="1" applyFill="1" applyBorder="1" applyAlignment="1">
      <alignment horizontal="center" wrapText="1"/>
    </xf>
    <xf numFmtId="0" fontId="5" fillId="5" borderId="5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 wrapText="1"/>
    </xf>
    <xf numFmtId="4" fontId="5" fillId="5" borderId="5" xfId="0" applyNumberFormat="1" applyFont="1" applyFill="1" applyBorder="1" applyAlignment="1">
      <alignment horizontal="right" wrapText="1"/>
    </xf>
    <xf numFmtId="0" fontId="6" fillId="0" borderId="4" xfId="1" applyFont="1" applyBorder="1" applyAlignment="1">
      <alignment vertical="top" wrapText="1"/>
    </xf>
    <xf numFmtId="0" fontId="6" fillId="0" borderId="4" xfId="1" applyFont="1" applyBorder="1" applyAlignment="1">
      <alignment horizontal="center" vertical="top" wrapText="1"/>
    </xf>
    <xf numFmtId="0" fontId="6" fillId="0" borderId="5" xfId="1" applyFont="1" applyBorder="1" applyAlignment="1">
      <alignment vertical="top" wrapText="1"/>
    </xf>
    <xf numFmtId="0" fontId="6" fillId="0" borderId="5" xfId="1" applyFont="1" applyBorder="1" applyAlignment="1">
      <alignment horizontal="center" vertical="top" wrapText="1"/>
    </xf>
    <xf numFmtId="0" fontId="11" fillId="0" borderId="5" xfId="1" applyFont="1" applyBorder="1" applyAlignment="1">
      <alignment horizontal="center" vertical="top" wrapText="1"/>
    </xf>
    <xf numFmtId="0" fontId="11" fillId="0" borderId="5" xfId="1" applyFont="1" applyBorder="1" applyAlignment="1">
      <alignment vertical="top" wrapText="1"/>
    </xf>
    <xf numFmtId="0" fontId="6" fillId="0" borderId="4" xfId="1" applyFont="1" applyFill="1" applyBorder="1" applyAlignment="1">
      <alignment vertical="top" wrapText="1"/>
    </xf>
    <xf numFmtId="0" fontId="6" fillId="0" borderId="5" xfId="1" applyFont="1" applyBorder="1" applyAlignment="1">
      <alignment horizontal="left" vertical="top" wrapText="1"/>
    </xf>
    <xf numFmtId="4" fontId="5" fillId="4" borderId="0" xfId="0" applyNumberFormat="1" applyFont="1" applyFill="1" applyBorder="1" applyAlignment="1">
      <alignment horizontal="center"/>
    </xf>
    <xf numFmtId="4" fontId="10" fillId="4" borderId="0" xfId="0" applyNumberFormat="1" applyFont="1" applyFill="1" applyBorder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right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2" fontId="6" fillId="0" borderId="13" xfId="1" applyNumberFormat="1" applyFont="1" applyBorder="1" applyAlignment="1">
      <alignment horizontal="center" vertical="top" wrapText="1"/>
    </xf>
    <xf numFmtId="2" fontId="6" fillId="0" borderId="6" xfId="1" applyNumberFormat="1" applyFont="1" applyBorder="1" applyAlignment="1">
      <alignment horizontal="center" vertical="top" wrapText="1"/>
    </xf>
    <xf numFmtId="0" fontId="6" fillId="0" borderId="6" xfId="1" applyFont="1" applyBorder="1" applyAlignment="1">
      <alignment horizontal="center" vertical="top" wrapText="1"/>
    </xf>
    <xf numFmtId="0" fontId="6" fillId="0" borderId="13" xfId="1" applyFont="1" applyBorder="1" applyAlignment="1">
      <alignment horizontal="center" vertical="top" wrapText="1"/>
    </xf>
    <xf numFmtId="2" fontId="5" fillId="5" borderId="5" xfId="1" applyNumberFormat="1" applyFont="1" applyFill="1" applyBorder="1" applyAlignment="1">
      <alignment horizontal="center" vertical="top" wrapText="1"/>
    </xf>
    <xf numFmtId="0" fontId="5" fillId="4" borderId="0" xfId="1" applyFont="1" applyFill="1" applyBorder="1" applyAlignment="1">
      <alignment horizontal="center" vertical="top" wrapText="1"/>
    </xf>
    <xf numFmtId="2" fontId="5" fillId="4" borderId="0" xfId="1" applyNumberFormat="1" applyFont="1" applyFill="1" applyBorder="1" applyAlignment="1">
      <alignment horizontal="center" vertical="top" wrapText="1"/>
    </xf>
    <xf numFmtId="0" fontId="6" fillId="0" borderId="0" xfId="1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/>
    </xf>
    <xf numFmtId="2" fontId="6" fillId="0" borderId="0" xfId="1" applyNumberFormat="1" applyFont="1" applyBorder="1" applyAlignment="1">
      <alignment horizontal="center" vertical="top" wrapText="1"/>
    </xf>
    <xf numFmtId="0" fontId="6" fillId="0" borderId="0" xfId="1" applyFont="1" applyBorder="1" applyAlignment="1">
      <alignment horizontal="left" vertical="top" wrapText="1"/>
    </xf>
    <xf numFmtId="0" fontId="6" fillId="4" borderId="0" xfId="1" applyFont="1" applyFill="1" applyBorder="1" applyAlignment="1">
      <alignment vertical="top" wrapText="1"/>
    </xf>
    <xf numFmtId="4" fontId="5" fillId="5" borderId="5" xfId="1" applyNumberFormat="1" applyFont="1" applyFill="1" applyBorder="1" applyAlignment="1">
      <alignment horizontal="right" vertical="top" wrapText="1"/>
    </xf>
    <xf numFmtId="4" fontId="6" fillId="0" borderId="5" xfId="0" applyNumberFormat="1" applyFont="1" applyBorder="1"/>
    <xf numFmtId="4" fontId="6" fillId="0" borderId="5" xfId="0" applyNumberFormat="1" applyFont="1" applyBorder="1" applyAlignment="1">
      <alignment horizontal="right"/>
    </xf>
    <xf numFmtId="4" fontId="6" fillId="4" borderId="5" xfId="0" applyNumberFormat="1" applyFont="1" applyFill="1" applyBorder="1"/>
    <xf numFmtId="4" fontId="5" fillId="7" borderId="5" xfId="0" applyNumberFormat="1" applyFont="1" applyFill="1" applyBorder="1" applyAlignment="1">
      <alignment horizontal="center" wrapText="1"/>
    </xf>
    <xf numFmtId="4" fontId="6" fillId="7" borderId="5" xfId="0" applyNumberFormat="1" applyFont="1" applyFill="1" applyBorder="1" applyAlignment="1">
      <alignment wrapText="1"/>
    </xf>
    <xf numFmtId="4" fontId="6" fillId="4" borderId="5" xfId="0" applyNumberFormat="1" applyFont="1" applyFill="1" applyBorder="1" applyAlignment="1">
      <alignment horizontal="right"/>
    </xf>
    <xf numFmtId="4" fontId="7" fillId="0" borderId="4" xfId="0" applyNumberFormat="1" applyFont="1" applyBorder="1"/>
    <xf numFmtId="4" fontId="5" fillId="4" borderId="0" xfId="1" applyNumberFormat="1" applyFont="1" applyFill="1" applyBorder="1" applyAlignment="1">
      <alignment horizontal="right" vertical="top" wrapText="1"/>
    </xf>
    <xf numFmtId="4" fontId="7" fillId="0" borderId="0" xfId="0" applyNumberFormat="1" applyFont="1" applyBorder="1"/>
    <xf numFmtId="0" fontId="3" fillId="5" borderId="5" xfId="0" applyFont="1" applyFill="1" applyBorder="1"/>
    <xf numFmtId="0" fontId="3" fillId="5" borderId="5" xfId="0" applyFont="1" applyFill="1" applyBorder="1" applyAlignment="1">
      <alignment horizontal="center"/>
    </xf>
    <xf numFmtId="4" fontId="3" fillId="5" borderId="5" xfId="0" applyNumberFormat="1" applyFont="1" applyFill="1" applyBorder="1" applyAlignment="1">
      <alignment horizontal="right"/>
    </xf>
    <xf numFmtId="0" fontId="7" fillId="4" borderId="4" xfId="1" applyFont="1" applyFill="1" applyBorder="1" applyAlignment="1">
      <alignment horizontal="center" vertical="top" wrapText="1"/>
    </xf>
    <xf numFmtId="0" fontId="5" fillId="4" borderId="4" xfId="1" applyFont="1" applyFill="1" applyBorder="1" applyAlignment="1">
      <alignment horizontal="center" vertical="top" wrapText="1"/>
    </xf>
    <xf numFmtId="4" fontId="5" fillId="4" borderId="4" xfId="1" applyNumberFormat="1" applyFont="1" applyFill="1" applyBorder="1" applyAlignment="1">
      <alignment horizontal="center" vertical="top" wrapText="1"/>
    </xf>
    <xf numFmtId="0" fontId="3" fillId="4" borderId="4" xfId="1" applyFont="1" applyFill="1" applyBorder="1" applyAlignment="1">
      <alignment vertical="top" wrapText="1"/>
    </xf>
    <xf numFmtId="0" fontId="12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center"/>
    </xf>
    <xf numFmtId="0" fontId="13" fillId="5" borderId="5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left"/>
    </xf>
    <xf numFmtId="0" fontId="12" fillId="5" borderId="5" xfId="0" applyFont="1" applyFill="1" applyBorder="1" applyAlignment="1">
      <alignment horizontal="left" wrapText="1"/>
    </xf>
    <xf numFmtId="0" fontId="12" fillId="5" borderId="5" xfId="0" applyFont="1" applyFill="1" applyBorder="1" applyAlignment="1">
      <alignment horizontal="center"/>
    </xf>
    <xf numFmtId="4" fontId="4" fillId="0" borderId="0" xfId="0" applyNumberFormat="1" applyFont="1"/>
    <xf numFmtId="0" fontId="4" fillId="4" borderId="0" xfId="0" applyFont="1" applyFill="1"/>
    <xf numFmtId="0" fontId="5" fillId="0" borderId="0" xfId="1" applyFont="1" applyAlignment="1">
      <alignment horizontal="left" vertical="center"/>
    </xf>
    <xf numFmtId="0" fontId="7" fillId="0" borderId="0" xfId="1" applyFont="1" applyFill="1" applyBorder="1" applyAlignment="1">
      <alignment horizontal="center"/>
    </xf>
    <xf numFmtId="0" fontId="7" fillId="0" borderId="0" xfId="1" applyFont="1" applyAlignment="1">
      <alignment horizontal="left" vertical="center"/>
    </xf>
    <xf numFmtId="0" fontId="5" fillId="0" borderId="0" xfId="1" applyFont="1" applyFill="1" applyBorder="1" applyAlignment="1">
      <alignment vertical="top" wrapText="1"/>
    </xf>
    <xf numFmtId="0" fontId="5" fillId="0" borderId="0" xfId="1" applyFont="1" applyFill="1" applyBorder="1" applyAlignment="1">
      <alignment horizontal="center" vertical="top" wrapText="1"/>
    </xf>
    <xf numFmtId="0" fontId="5" fillId="0" borderId="5" xfId="1" applyFont="1" applyBorder="1" applyAlignment="1">
      <alignment horizontal="left" vertical="center" wrapText="1"/>
    </xf>
    <xf numFmtId="0" fontId="5" fillId="0" borderId="5" xfId="1" applyFont="1" applyBorder="1" applyAlignment="1">
      <alignment horizontal="center" vertical="top" wrapText="1"/>
    </xf>
    <xf numFmtId="0" fontId="5" fillId="0" borderId="5" xfId="1" applyFont="1" applyBorder="1" applyAlignment="1">
      <alignment vertical="top" wrapText="1"/>
    </xf>
    <xf numFmtId="0" fontId="6" fillId="0" borderId="5" xfId="1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center"/>
    </xf>
    <xf numFmtId="0" fontId="6" fillId="4" borderId="5" xfId="1" applyFont="1" applyFill="1" applyBorder="1" applyAlignment="1">
      <alignment horizontal="center" vertical="top" wrapText="1"/>
    </xf>
    <xf numFmtId="0" fontId="6" fillId="4" borderId="5" xfId="1" applyFont="1" applyFill="1" applyBorder="1" applyAlignment="1">
      <alignment horizontal="center" vertical="top" wrapText="1" readingOrder="1"/>
    </xf>
    <xf numFmtId="0" fontId="7" fillId="5" borderId="5" xfId="1" applyFont="1" applyFill="1" applyBorder="1" applyAlignment="1">
      <alignment horizontal="left" vertical="center"/>
    </xf>
    <xf numFmtId="0" fontId="7" fillId="5" borderId="5" xfId="1" applyFont="1" applyFill="1" applyBorder="1" applyAlignment="1">
      <alignment horizontal="center"/>
    </xf>
    <xf numFmtId="0" fontId="3" fillId="5" borderId="5" xfId="1" applyFont="1" applyFill="1" applyBorder="1" applyAlignment="1">
      <alignment horizontal="center"/>
    </xf>
    <xf numFmtId="0" fontId="5" fillId="2" borderId="5" xfId="1" applyFont="1" applyFill="1" applyBorder="1" applyAlignment="1">
      <alignment vertical="top" wrapText="1" readingOrder="1"/>
    </xf>
    <xf numFmtId="0" fontId="5" fillId="0" borderId="5" xfId="1" applyFont="1" applyBorder="1" applyAlignment="1">
      <alignment vertical="top" wrapText="1" readingOrder="1"/>
    </xf>
    <xf numFmtId="0" fontId="5" fillId="2" borderId="5" xfId="1" applyFont="1" applyFill="1" applyBorder="1" applyAlignment="1">
      <alignment horizontal="left" vertical="center" wrapText="1"/>
    </xf>
    <xf numFmtId="0" fontId="6" fillId="0" borderId="5" xfId="1" applyFont="1" applyBorder="1" applyAlignment="1">
      <alignment vertical="top" wrapText="1" readingOrder="1"/>
    </xf>
    <xf numFmtId="0" fontId="6" fillId="0" borderId="5" xfId="1" applyFont="1" applyBorder="1" applyAlignment="1">
      <alignment horizontal="center" vertical="top" wrapText="1" readingOrder="1"/>
    </xf>
    <xf numFmtId="0" fontId="5" fillId="0" borderId="5" xfId="1" applyFont="1" applyBorder="1" applyAlignment="1">
      <alignment horizontal="right" vertical="top" wrapText="1" readingOrder="1"/>
    </xf>
    <xf numFmtId="0" fontId="6" fillId="0" borderId="6" xfId="1" applyFont="1" applyBorder="1" applyAlignment="1">
      <alignment horizontal="center" vertical="top" wrapText="1" readingOrder="1"/>
    </xf>
    <xf numFmtId="0" fontId="5" fillId="2" borderId="5" xfId="1" applyFont="1" applyFill="1" applyBorder="1" applyAlignment="1">
      <alignment horizontal="right" vertical="top" wrapText="1" readingOrder="1"/>
    </xf>
    <xf numFmtId="0" fontId="8" fillId="3" borderId="5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center" vertical="top" wrapText="1" readingOrder="1"/>
    </xf>
    <xf numFmtId="0" fontId="8" fillId="0" borderId="5" xfId="1" applyFont="1" applyFill="1" applyBorder="1" applyAlignment="1">
      <alignment horizontal="center" vertical="top" wrapText="1"/>
    </xf>
    <xf numFmtId="0" fontId="9" fillId="0" borderId="5" xfId="1" applyFont="1" applyFill="1" applyBorder="1" applyAlignment="1">
      <alignment horizontal="center" vertical="top" wrapText="1"/>
    </xf>
    <xf numFmtId="0" fontId="5" fillId="3" borderId="5" xfId="1" applyFont="1" applyFill="1" applyBorder="1" applyAlignment="1">
      <alignment horizontal="right" vertical="top" wrapText="1" readingOrder="1"/>
    </xf>
    <xf numFmtId="0" fontId="8" fillId="3" borderId="1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top" wrapText="1" readingOrder="1"/>
    </xf>
    <xf numFmtId="0" fontId="8" fillId="0" borderId="1" xfId="1" applyFont="1" applyFill="1" applyBorder="1" applyAlignment="1">
      <alignment horizontal="center" vertical="top" wrapText="1"/>
    </xf>
    <xf numFmtId="0" fontId="9" fillId="0" borderId="1" xfId="1" applyFont="1" applyFill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 wrapText="1" readingOrder="1"/>
    </xf>
    <xf numFmtId="0" fontId="5" fillId="2" borderId="5" xfId="1" applyFont="1" applyFill="1" applyBorder="1" applyAlignment="1">
      <alignment horizontal="center" vertical="center" wrapText="1"/>
    </xf>
    <xf numFmtId="4" fontId="13" fillId="0" borderId="0" xfId="0" applyNumberFormat="1" applyFont="1" applyFill="1" applyBorder="1"/>
    <xf numFmtId="4" fontId="13" fillId="0" borderId="8" xfId="0" applyNumberFormat="1" applyFont="1" applyFill="1" applyBorder="1" applyAlignment="1"/>
    <xf numFmtId="4" fontId="6" fillId="0" borderId="5" xfId="0" applyNumberFormat="1" applyFont="1" applyBorder="1" applyAlignment="1">
      <alignment horizontal="center" vertical="top" wrapText="1"/>
    </xf>
    <xf numFmtId="0" fontId="14" fillId="0" borderId="5" xfId="0" applyFont="1" applyFill="1" applyBorder="1" applyAlignment="1">
      <alignment horizontal="left" wrapText="1"/>
    </xf>
    <xf numFmtId="0" fontId="15" fillId="0" borderId="5" xfId="0" applyFont="1" applyFill="1" applyBorder="1" applyAlignment="1">
      <alignment horizontal="center"/>
    </xf>
    <xf numFmtId="4" fontId="15" fillId="0" borderId="5" xfId="0" applyNumberFormat="1" applyFont="1" applyFill="1" applyBorder="1"/>
    <xf numFmtId="0" fontId="15" fillId="0" borderId="5" xfId="0" applyFont="1" applyFill="1" applyBorder="1" applyAlignment="1">
      <alignment horizontal="left" wrapText="1"/>
    </xf>
    <xf numFmtId="0" fontId="15" fillId="4" borderId="5" xfId="0" applyFont="1" applyFill="1" applyBorder="1" applyAlignment="1">
      <alignment horizontal="left" wrapText="1"/>
    </xf>
    <xf numFmtId="0" fontId="15" fillId="4" borderId="5" xfId="0" applyFont="1" applyFill="1" applyBorder="1" applyAlignment="1">
      <alignment horizontal="center"/>
    </xf>
    <xf numFmtId="4" fontId="15" fillId="4" borderId="5" xfId="0" applyNumberFormat="1" applyFont="1" applyFill="1" applyBorder="1"/>
    <xf numFmtId="0" fontId="14" fillId="5" borderId="5" xfId="0" applyFont="1" applyFill="1" applyBorder="1" applyAlignment="1">
      <alignment horizontal="left" wrapText="1"/>
    </xf>
    <xf numFmtId="0" fontId="15" fillId="5" borderId="5" xfId="0" applyFont="1" applyFill="1" applyBorder="1" applyAlignment="1">
      <alignment horizontal="center"/>
    </xf>
    <xf numFmtId="0" fontId="14" fillId="5" borderId="5" xfId="0" applyFont="1" applyFill="1" applyBorder="1" applyAlignment="1">
      <alignment horizontal="center"/>
    </xf>
    <xf numFmtId="4" fontId="14" fillId="5" borderId="5" xfId="0" applyNumberFormat="1" applyFont="1" applyFill="1" applyBorder="1"/>
    <xf numFmtId="0" fontId="5" fillId="0" borderId="5" xfId="0" applyFont="1" applyFill="1" applyBorder="1" applyAlignment="1">
      <alignment horizontal="left" wrapText="1"/>
    </xf>
    <xf numFmtId="0" fontId="15" fillId="5" borderId="5" xfId="0" applyFont="1" applyFill="1" applyBorder="1" applyAlignment="1">
      <alignment horizontal="left" wrapText="1"/>
    </xf>
    <xf numFmtId="0" fontId="14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center"/>
    </xf>
    <xf numFmtId="4" fontId="15" fillId="0" borderId="0" xfId="0" applyNumberFormat="1" applyFont="1" applyFill="1" applyBorder="1"/>
    <xf numFmtId="0" fontId="15" fillId="0" borderId="0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left" wrapText="1"/>
    </xf>
    <xf numFmtId="0" fontId="14" fillId="0" borderId="5" xfId="0" applyFont="1" applyFill="1" applyBorder="1" applyAlignment="1">
      <alignment horizontal="left"/>
    </xf>
    <xf numFmtId="0" fontId="14" fillId="5" borderId="5" xfId="0" applyFont="1" applyFill="1" applyBorder="1" applyAlignment="1">
      <alignment horizontal="left"/>
    </xf>
    <xf numFmtId="4" fontId="14" fillId="0" borderId="0" xfId="0" applyNumberFormat="1" applyFont="1" applyFill="1" applyBorder="1"/>
    <xf numFmtId="0" fontId="14" fillId="8" borderId="5" xfId="0" applyFont="1" applyFill="1" applyBorder="1" applyAlignment="1">
      <alignment horizontal="left"/>
    </xf>
    <xf numFmtId="0" fontId="15" fillId="8" borderId="5" xfId="0" applyFont="1" applyFill="1" applyBorder="1" applyAlignment="1">
      <alignment horizontal="center"/>
    </xf>
    <xf numFmtId="0" fontId="6" fillId="5" borderId="5" xfId="0" applyFont="1" applyFill="1" applyBorder="1" applyAlignment="1">
      <alignment vertical="top" wrapText="1"/>
    </xf>
    <xf numFmtId="0" fontId="6" fillId="2" borderId="5" xfId="0" applyFont="1" applyFill="1" applyBorder="1" applyAlignment="1">
      <alignment vertical="top" wrapText="1"/>
    </xf>
    <xf numFmtId="0" fontId="6" fillId="5" borderId="0" xfId="0" applyFont="1" applyFill="1" applyBorder="1" applyAlignment="1">
      <alignment horizontal="center" wrapText="1"/>
    </xf>
    <xf numFmtId="0" fontId="5" fillId="5" borderId="0" xfId="0" applyFont="1" applyFill="1" applyBorder="1" applyAlignment="1">
      <alignment horizontal="center" wrapText="1"/>
    </xf>
    <xf numFmtId="0" fontId="7" fillId="5" borderId="0" xfId="0" applyFont="1" applyFill="1" applyAlignment="1">
      <alignment horizontal="center"/>
    </xf>
    <xf numFmtId="2" fontId="7" fillId="5" borderId="0" xfId="0" applyNumberFormat="1" applyFont="1" applyFill="1" applyAlignment="1">
      <alignment horizontal="center"/>
    </xf>
    <xf numFmtId="2" fontId="3" fillId="5" borderId="5" xfId="0" applyNumberFormat="1" applyFont="1" applyFill="1" applyBorder="1" applyAlignment="1">
      <alignment horizontal="center"/>
    </xf>
    <xf numFmtId="0" fontId="7" fillId="5" borderId="0" xfId="0" applyFont="1" applyFill="1" applyBorder="1" applyAlignment="1">
      <alignment horizontal="center"/>
    </xf>
    <xf numFmtId="2" fontId="5" fillId="5" borderId="0" xfId="0" applyNumberFormat="1" applyFont="1" applyFill="1" applyBorder="1" applyAlignment="1">
      <alignment horizontal="center"/>
    </xf>
    <xf numFmtId="2" fontId="5" fillId="5" borderId="5" xfId="0" applyNumberFormat="1" applyFont="1" applyFill="1" applyBorder="1" applyAlignment="1">
      <alignment horizontal="right"/>
    </xf>
    <xf numFmtId="0" fontId="4" fillId="5" borderId="0" xfId="0" applyFont="1" applyFill="1"/>
    <xf numFmtId="0" fontId="16" fillId="5" borderId="0" xfId="0" applyFont="1" applyFill="1" applyBorder="1" applyAlignment="1">
      <alignment horizontal="center"/>
    </xf>
    <xf numFmtId="4" fontId="16" fillId="5" borderId="4" xfId="0" applyNumberFormat="1" applyFont="1" applyFill="1" applyBorder="1" applyAlignment="1">
      <alignment horizontal="right"/>
    </xf>
    <xf numFmtId="0" fontId="16" fillId="5" borderId="5" xfId="0" applyFont="1" applyFill="1" applyBorder="1"/>
    <xf numFmtId="0" fontId="7" fillId="0" borderId="0" xfId="1" applyFont="1" applyAlignment="1"/>
    <xf numFmtId="4" fontId="7" fillId="0" borderId="0" xfId="1" applyNumberFormat="1" applyFont="1" applyAlignment="1">
      <alignment horizontal="right"/>
    </xf>
    <xf numFmtId="0" fontId="6" fillId="2" borderId="5" xfId="1" applyFont="1" applyFill="1" applyBorder="1" applyAlignment="1">
      <alignment horizontal="left" vertical="center" wrapText="1"/>
    </xf>
    <xf numFmtId="0" fontId="14" fillId="5" borderId="0" xfId="0" applyFont="1" applyFill="1" applyBorder="1" applyAlignment="1">
      <alignment horizontal="center"/>
    </xf>
    <xf numFmtId="0" fontId="14" fillId="5" borderId="1" xfId="0" applyFont="1" applyFill="1" applyBorder="1" applyAlignment="1">
      <alignment horizontal="left" wrapText="1"/>
    </xf>
    <xf numFmtId="0" fontId="13" fillId="0" borderId="13" xfId="0" applyFont="1" applyFill="1" applyBorder="1" applyAlignment="1"/>
    <xf numFmtId="0" fontId="15" fillId="5" borderId="0" xfId="0" applyFont="1" applyFill="1" applyBorder="1" applyAlignment="1">
      <alignment horizontal="center"/>
    </xf>
    <xf numFmtId="0" fontId="13" fillId="0" borderId="11" xfId="0" applyFont="1" applyFill="1" applyBorder="1" applyAlignment="1"/>
    <xf numFmtId="0" fontId="15" fillId="5" borderId="5" xfId="0" applyFont="1" applyFill="1" applyBorder="1" applyAlignment="1">
      <alignment horizontal="left"/>
    </xf>
    <xf numFmtId="0" fontId="6" fillId="4" borderId="0" xfId="0" applyFont="1" applyFill="1" applyBorder="1" applyAlignment="1"/>
    <xf numFmtId="0" fontId="6" fillId="5" borderId="5" xfId="1" applyFont="1" applyFill="1" applyBorder="1" applyAlignment="1">
      <alignment vertical="top" wrapText="1"/>
    </xf>
    <xf numFmtId="0" fontId="9" fillId="5" borderId="5" xfId="1" applyFont="1" applyFill="1" applyBorder="1" applyAlignment="1">
      <alignment vertical="top" wrapText="1"/>
    </xf>
    <xf numFmtId="0" fontId="9" fillId="5" borderId="5" xfId="0" applyFont="1" applyFill="1" applyBorder="1" applyAlignment="1">
      <alignment vertical="top" wrapText="1"/>
    </xf>
    <xf numFmtId="0" fontId="9" fillId="6" borderId="5" xfId="0" applyFont="1" applyFill="1" applyBorder="1" applyAlignment="1">
      <alignment vertical="top" wrapText="1"/>
    </xf>
    <xf numFmtId="0" fontId="6" fillId="6" borderId="5" xfId="0" applyFont="1" applyFill="1" applyBorder="1"/>
    <xf numFmtId="0" fontId="6" fillId="5" borderId="5" xfId="0" applyFont="1" applyFill="1" applyBorder="1"/>
    <xf numFmtId="0" fontId="6" fillId="5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left" wrapText="1"/>
    </xf>
    <xf numFmtId="0" fontId="15" fillId="0" borderId="5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4" fontId="12" fillId="5" borderId="5" xfId="0" applyNumberFormat="1" applyFont="1" applyFill="1" applyBorder="1" applyAlignment="1">
      <alignment horizontal="right"/>
    </xf>
    <xf numFmtId="0" fontId="5" fillId="0" borderId="0" xfId="2" applyFont="1" applyAlignment="1">
      <alignment horizontal="justify"/>
    </xf>
    <xf numFmtId="0" fontId="7" fillId="0" borderId="5" xfId="2" applyFont="1" applyFill="1" applyBorder="1" applyAlignment="1">
      <alignment horizontal="center"/>
    </xf>
    <xf numFmtId="0" fontId="6" fillId="0" borderId="5" xfId="2" applyFont="1" applyBorder="1" applyAlignment="1">
      <alignment horizontal="center" vertical="top" wrapText="1"/>
    </xf>
    <xf numFmtId="0" fontId="6" fillId="0" borderId="0" xfId="2" applyFont="1"/>
    <xf numFmtId="0" fontId="5" fillId="0" borderId="0" xfId="2" applyFont="1"/>
    <xf numFmtId="0" fontId="6" fillId="0" borderId="0" xfId="2" applyFont="1" applyAlignment="1">
      <alignment horizontal="left" indent="2"/>
    </xf>
    <xf numFmtId="0" fontId="9" fillId="0" borderId="5" xfId="2" applyFont="1" applyBorder="1" applyAlignment="1">
      <alignment vertical="top" wrapText="1"/>
    </xf>
    <xf numFmtId="0" fontId="6" fillId="0" borderId="5" xfId="2" applyFont="1" applyBorder="1" applyAlignment="1">
      <alignment horizontal="center" vertical="top" wrapText="1" readingOrder="1"/>
    </xf>
    <xf numFmtId="2" fontId="6" fillId="0" borderId="5" xfId="2" applyNumberFormat="1" applyFont="1" applyBorder="1" applyAlignment="1">
      <alignment horizontal="right" vertical="top" wrapText="1" readingOrder="1"/>
    </xf>
    <xf numFmtId="0" fontId="9" fillId="0" borderId="4" xfId="2" applyFont="1" applyBorder="1" applyAlignment="1">
      <alignment vertical="top" wrapText="1"/>
    </xf>
    <xf numFmtId="0" fontId="9" fillId="0" borderId="5" xfId="2" applyFont="1" applyBorder="1" applyAlignment="1">
      <alignment horizontal="center" vertical="top" wrapText="1"/>
    </xf>
    <xf numFmtId="2" fontId="9" fillId="0" borderId="5" xfId="2" applyNumberFormat="1" applyFont="1" applyBorder="1"/>
    <xf numFmtId="0" fontId="9" fillId="0" borderId="5" xfId="2" applyFont="1" applyFill="1" applyBorder="1"/>
    <xf numFmtId="0" fontId="7" fillId="4" borderId="5" xfId="2" applyFont="1" applyFill="1" applyBorder="1"/>
    <xf numFmtId="2" fontId="5" fillId="4" borderId="5" xfId="2" applyNumberFormat="1" applyFont="1" applyFill="1" applyBorder="1"/>
    <xf numFmtId="0" fontId="3" fillId="4" borderId="5" xfId="2" applyFont="1" applyFill="1" applyBorder="1"/>
    <xf numFmtId="0" fontId="7" fillId="4" borderId="5" xfId="2" applyFont="1" applyFill="1" applyBorder="1" applyAlignment="1">
      <alignment horizontal="center"/>
    </xf>
    <xf numFmtId="0" fontId="3" fillId="5" borderId="5" xfId="2" applyFont="1" applyFill="1" applyBorder="1"/>
    <xf numFmtId="0" fontId="7" fillId="5" borderId="5" xfId="2" applyFont="1" applyFill="1" applyBorder="1"/>
    <xf numFmtId="2" fontId="5" fillId="5" borderId="5" xfId="2" applyNumberFormat="1" applyFont="1" applyFill="1" applyBorder="1"/>
    <xf numFmtId="0" fontId="8" fillId="4" borderId="5" xfId="2" applyFont="1" applyFill="1" applyBorder="1"/>
    <xf numFmtId="0" fontId="9" fillId="4" borderId="5" xfId="2" applyFont="1" applyFill="1" applyBorder="1" applyAlignment="1">
      <alignment vertical="top" wrapText="1"/>
    </xf>
    <xf numFmtId="0" fontId="9" fillId="4" borderId="5" xfId="2" applyFont="1" applyFill="1" applyBorder="1" applyAlignment="1">
      <alignment horizontal="center" vertical="top" wrapText="1"/>
    </xf>
    <xf numFmtId="0" fontId="6" fillId="4" borderId="5" xfId="2" applyFont="1" applyFill="1" applyBorder="1" applyAlignment="1">
      <alignment horizontal="center" vertical="top" wrapText="1"/>
    </xf>
    <xf numFmtId="2" fontId="6" fillId="4" borderId="5" xfId="2" applyNumberFormat="1" applyFont="1" applyFill="1" applyBorder="1" applyAlignment="1">
      <alignment horizontal="right" vertical="top" wrapText="1" readingOrder="1"/>
    </xf>
    <xf numFmtId="0" fontId="17" fillId="0" borderId="0" xfId="2" applyFont="1" applyFill="1" applyBorder="1"/>
    <xf numFmtId="2" fontId="17" fillId="0" borderId="0" xfId="2" applyNumberFormat="1" applyFont="1" applyFill="1" applyBorder="1"/>
    <xf numFmtId="0" fontId="7" fillId="0" borderId="0" xfId="2" applyFont="1"/>
    <xf numFmtId="2" fontId="7" fillId="0" borderId="0" xfId="2" applyNumberFormat="1" applyFont="1" applyFill="1" applyBorder="1"/>
    <xf numFmtId="0" fontId="7" fillId="0" borderId="5" xfId="2" applyFont="1" applyFill="1" applyBorder="1"/>
    <xf numFmtId="0" fontId="7" fillId="0" borderId="5" xfId="2" applyFont="1" applyBorder="1" applyAlignment="1">
      <alignment horizontal="left"/>
    </xf>
    <xf numFmtId="0" fontId="7" fillId="0" borderId="5" xfId="2" applyFont="1" applyBorder="1" applyAlignment="1">
      <alignment horizontal="center"/>
    </xf>
    <xf numFmtId="0" fontId="7" fillId="0" borderId="5" xfId="2" applyFont="1" applyBorder="1"/>
    <xf numFmtId="4" fontId="7" fillId="0" borderId="5" xfId="2" applyNumberFormat="1" applyFont="1" applyBorder="1" applyAlignment="1">
      <alignment horizontal="center"/>
    </xf>
    <xf numFmtId="4" fontId="7" fillId="0" borderId="5" xfId="2" applyNumberFormat="1" applyFont="1" applyBorder="1"/>
    <xf numFmtId="0" fontId="5" fillId="4" borderId="0" xfId="2" applyFont="1" applyFill="1" applyBorder="1"/>
    <xf numFmtId="0" fontId="7" fillId="4" borderId="0" xfId="2" applyFont="1" applyFill="1" applyBorder="1"/>
    <xf numFmtId="2" fontId="5" fillId="4" borderId="0" xfId="2" applyNumberFormat="1" applyFont="1" applyFill="1" applyBorder="1"/>
    <xf numFmtId="0" fontId="7" fillId="5" borderId="5" xfId="2" applyFont="1" applyFill="1" applyBorder="1" applyAlignment="1">
      <alignment horizontal="center"/>
    </xf>
    <xf numFmtId="0" fontId="5" fillId="5" borderId="5" xfId="2" applyFont="1" applyFill="1" applyBorder="1"/>
    <xf numFmtId="2" fontId="5" fillId="5" borderId="5" xfId="2" applyNumberFormat="1" applyFont="1" applyFill="1" applyBorder="1" applyAlignment="1">
      <alignment horizontal="center"/>
    </xf>
    <xf numFmtId="0" fontId="7" fillId="5" borderId="0" xfId="2" applyFont="1" applyFill="1" applyBorder="1"/>
    <xf numFmtId="2" fontId="5" fillId="5" borderId="5" xfId="2" applyNumberFormat="1" applyFont="1" applyFill="1" applyBorder="1" applyAlignment="1">
      <alignment horizontal="right"/>
    </xf>
    <xf numFmtId="0" fontId="16" fillId="0" borderId="0" xfId="0" applyFont="1"/>
    <xf numFmtId="4" fontId="3" fillId="0" borderId="5" xfId="2" applyNumberFormat="1" applyFont="1" applyBorder="1" applyAlignment="1">
      <alignment horizontal="center"/>
    </xf>
    <xf numFmtId="4" fontId="6" fillId="0" borderId="5" xfId="2" applyNumberFormat="1" applyFont="1" applyBorder="1" applyAlignment="1">
      <alignment horizontal="center" vertical="top" wrapText="1"/>
    </xf>
    <xf numFmtId="4" fontId="7" fillId="0" borderId="5" xfId="2" applyNumberFormat="1" applyFont="1" applyFill="1" applyBorder="1" applyAlignment="1">
      <alignment horizontal="center"/>
    </xf>
    <xf numFmtId="0" fontId="3" fillId="0" borderId="5" xfId="2" applyFont="1" applyBorder="1" applyAlignment="1">
      <alignment horizontal="left"/>
    </xf>
    <xf numFmtId="0" fontId="3" fillId="0" borderId="5" xfId="2" applyFont="1" applyBorder="1" applyAlignment="1">
      <alignment horizontal="center"/>
    </xf>
    <xf numFmtId="4" fontId="3" fillId="0" borderId="5" xfId="2" applyNumberFormat="1" applyFont="1" applyBorder="1"/>
    <xf numFmtId="4" fontId="3" fillId="5" borderId="5" xfId="2" applyNumberFormat="1" applyFont="1" applyFill="1" applyBorder="1" applyAlignment="1">
      <alignment horizontal="center"/>
    </xf>
    <xf numFmtId="4" fontId="3" fillId="5" borderId="5" xfId="2" applyNumberFormat="1" applyFont="1" applyFill="1" applyBorder="1" applyAlignment="1">
      <alignment horizontal="right"/>
    </xf>
    <xf numFmtId="0" fontId="11" fillId="0" borderId="6" xfId="1" applyFont="1" applyBorder="1" applyAlignment="1">
      <alignment horizontal="center" vertical="top" wrapText="1"/>
    </xf>
    <xf numFmtId="4" fontId="3" fillId="5" borderId="5" xfId="0" applyNumberFormat="1" applyFont="1" applyFill="1" applyBorder="1" applyAlignment="1">
      <alignment horizontal="center"/>
    </xf>
    <xf numFmtId="2" fontId="7" fillId="0" borderId="0" xfId="0" applyNumberFormat="1" applyFont="1" applyAlignment="1">
      <alignment horizontal="center"/>
    </xf>
    <xf numFmtId="4" fontId="12" fillId="5" borderId="5" xfId="0" applyNumberFormat="1" applyFont="1" applyFill="1" applyBorder="1" applyAlignment="1">
      <alignment horizontal="center"/>
    </xf>
    <xf numFmtId="4" fontId="16" fillId="5" borderId="4" xfId="0" applyNumberFormat="1" applyFont="1" applyFill="1" applyBorder="1" applyAlignment="1">
      <alignment horizontal="center"/>
    </xf>
    <xf numFmtId="4" fontId="6" fillId="0" borderId="0" xfId="0" applyNumberFormat="1" applyFont="1" applyBorder="1" applyAlignment="1">
      <alignment horizontal="center"/>
    </xf>
    <xf numFmtId="4" fontId="7" fillId="0" borderId="0" xfId="0" applyNumberFormat="1" applyFont="1" applyAlignment="1">
      <alignment horizontal="center"/>
    </xf>
    <xf numFmtId="4" fontId="7" fillId="0" borderId="7" xfId="0" applyNumberFormat="1" applyFont="1" applyBorder="1" applyAlignment="1">
      <alignment horizontal="center"/>
    </xf>
    <xf numFmtId="4" fontId="5" fillId="5" borderId="5" xfId="0" applyNumberFormat="1" applyFont="1" applyFill="1" applyBorder="1" applyAlignment="1">
      <alignment horizontal="center" vertical="top" wrapText="1"/>
    </xf>
    <xf numFmtId="4" fontId="6" fillId="4" borderId="5" xfId="0" applyNumberFormat="1" applyFont="1" applyFill="1" applyBorder="1" applyAlignment="1">
      <alignment horizontal="center" vertical="top" wrapText="1"/>
    </xf>
    <xf numFmtId="4" fontId="15" fillId="0" borderId="0" xfId="0" applyNumberFormat="1" applyFont="1" applyFill="1" applyBorder="1" applyAlignment="1">
      <alignment horizontal="center"/>
    </xf>
    <xf numFmtId="4" fontId="15" fillId="0" borderId="5" xfId="0" applyNumberFormat="1" applyFont="1" applyFill="1" applyBorder="1" applyAlignment="1">
      <alignment horizontal="center"/>
    </xf>
    <xf numFmtId="4" fontId="15" fillId="4" borderId="5" xfId="0" applyNumberFormat="1" applyFont="1" applyFill="1" applyBorder="1" applyAlignment="1">
      <alignment horizontal="center"/>
    </xf>
    <xf numFmtId="4" fontId="14" fillId="5" borderId="5" xfId="0" applyNumberFormat="1" applyFont="1" applyFill="1" applyBorder="1" applyAlignment="1">
      <alignment horizontal="center"/>
    </xf>
    <xf numFmtId="4" fontId="13" fillId="0" borderId="7" xfId="0" applyNumberFormat="1" applyFont="1" applyFill="1" applyBorder="1" applyAlignment="1">
      <alignment horizontal="center"/>
    </xf>
    <xf numFmtId="4" fontId="17" fillId="0" borderId="0" xfId="2" applyNumberFormat="1" applyFont="1" applyFill="1" applyBorder="1" applyAlignment="1">
      <alignment horizontal="center"/>
    </xf>
    <xf numFmtId="4" fontId="7" fillId="0" borderId="0" xfId="2" applyNumberFormat="1" applyFont="1" applyAlignment="1">
      <alignment horizontal="center"/>
    </xf>
    <xf numFmtId="4" fontId="9" fillId="0" borderId="5" xfId="2" applyNumberFormat="1" applyFont="1" applyBorder="1" applyAlignment="1">
      <alignment horizontal="center" vertical="top" wrapText="1"/>
    </xf>
    <xf numFmtId="4" fontId="9" fillId="0" borderId="4" xfId="2" applyNumberFormat="1" applyFont="1" applyBorder="1" applyAlignment="1">
      <alignment horizontal="center" vertical="top" wrapText="1"/>
    </xf>
    <xf numFmtId="4" fontId="9" fillId="0" borderId="5" xfId="2" applyNumberFormat="1" applyFont="1" applyFill="1" applyBorder="1" applyAlignment="1">
      <alignment horizontal="center"/>
    </xf>
    <xf numFmtId="4" fontId="8" fillId="5" borderId="5" xfId="2" applyNumberFormat="1" applyFont="1" applyFill="1" applyBorder="1" applyAlignment="1">
      <alignment horizontal="center"/>
    </xf>
    <xf numFmtId="4" fontId="8" fillId="4" borderId="5" xfId="2" applyNumberFormat="1" applyFont="1" applyFill="1" applyBorder="1" applyAlignment="1">
      <alignment horizontal="center"/>
    </xf>
    <xf numFmtId="4" fontId="7" fillId="4" borderId="5" xfId="2" applyNumberFormat="1" applyFont="1" applyFill="1" applyBorder="1" applyAlignment="1">
      <alignment horizontal="center"/>
    </xf>
    <xf numFmtId="4" fontId="9" fillId="4" borderId="5" xfId="2" applyNumberFormat="1" applyFont="1" applyFill="1" applyBorder="1" applyAlignment="1">
      <alignment horizontal="center" vertical="top" wrapText="1"/>
    </xf>
    <xf numFmtId="4" fontId="5" fillId="5" borderId="5" xfId="2" applyNumberFormat="1" applyFont="1" applyFill="1" applyBorder="1" applyAlignment="1">
      <alignment horizontal="center"/>
    </xf>
    <xf numFmtId="4" fontId="5" fillId="4" borderId="0" xfId="2" applyNumberFormat="1" applyFont="1" applyFill="1" applyBorder="1" applyAlignment="1">
      <alignment horizontal="center"/>
    </xf>
    <xf numFmtId="4" fontId="13" fillId="0" borderId="0" xfId="0" applyNumberFormat="1" applyFont="1" applyFill="1" applyBorder="1" applyAlignment="1">
      <alignment horizontal="center"/>
    </xf>
    <xf numFmtId="4" fontId="14" fillId="8" borderId="5" xfId="0" applyNumberFormat="1" applyFont="1" applyFill="1" applyBorder="1" applyAlignment="1">
      <alignment horizontal="center"/>
    </xf>
    <xf numFmtId="4" fontId="4" fillId="0" borderId="0" xfId="0" applyNumberFormat="1" applyFont="1" applyAlignment="1">
      <alignment horizontal="center"/>
    </xf>
    <xf numFmtId="2" fontId="5" fillId="5" borderId="5" xfId="2" applyNumberFormat="1" applyFont="1" applyFill="1" applyBorder="1" applyAlignment="1">
      <alignment horizontal="right" vertical="top" wrapText="1" readingOrder="1"/>
    </xf>
    <xf numFmtId="4" fontId="15" fillId="5" borderId="5" xfId="0" applyNumberFormat="1" applyFont="1" applyFill="1" applyBorder="1" applyAlignment="1">
      <alignment horizontal="center"/>
    </xf>
    <xf numFmtId="4" fontId="14" fillId="5" borderId="5" xfId="0" applyNumberFormat="1" applyFont="1" applyFill="1" applyBorder="1" applyAlignment="1">
      <alignment horizontal="right"/>
    </xf>
    <xf numFmtId="4" fontId="14" fillId="8" borderId="5" xfId="0" applyNumberFormat="1" applyFont="1" applyFill="1" applyBorder="1" applyAlignment="1">
      <alignment horizontal="right"/>
    </xf>
    <xf numFmtId="1" fontId="6" fillId="0" borderId="0" xfId="0" applyNumberFormat="1" applyFont="1" applyBorder="1" applyAlignment="1">
      <alignment horizontal="center"/>
    </xf>
    <xf numFmtId="1" fontId="7" fillId="0" borderId="0" xfId="0" applyNumberFormat="1" applyFont="1" applyAlignment="1">
      <alignment horizontal="center"/>
    </xf>
    <xf numFmtId="1" fontId="7" fillId="0" borderId="7" xfId="0" applyNumberFormat="1" applyFont="1" applyBorder="1" applyAlignment="1">
      <alignment horizontal="center"/>
    </xf>
    <xf numFmtId="1" fontId="5" fillId="2" borderId="3" xfId="1" applyNumberFormat="1" applyFont="1" applyFill="1" applyBorder="1" applyAlignment="1">
      <alignment horizontal="center" vertical="top" wrapText="1"/>
    </xf>
    <xf numFmtId="1" fontId="3" fillId="2" borderId="4" xfId="1" applyNumberFormat="1" applyFont="1" applyFill="1" applyBorder="1" applyAlignment="1">
      <alignment horizontal="center" vertical="top" wrapText="1"/>
    </xf>
    <xf numFmtId="1" fontId="7" fillId="0" borderId="5" xfId="0" applyNumberFormat="1" applyFont="1" applyFill="1" applyBorder="1" applyAlignment="1">
      <alignment horizontal="center"/>
    </xf>
    <xf numFmtId="1" fontId="6" fillId="0" borderId="5" xfId="0" applyNumberFormat="1" applyFont="1" applyBorder="1" applyAlignment="1">
      <alignment horizontal="center" vertical="top" wrapText="1"/>
    </xf>
    <xf numFmtId="1" fontId="5" fillId="5" borderId="5" xfId="0" applyNumberFormat="1" applyFont="1" applyFill="1" applyBorder="1" applyAlignment="1">
      <alignment horizontal="center" vertical="top" wrapText="1"/>
    </xf>
    <xf numFmtId="1" fontId="6" fillId="4" borderId="5" xfId="0" applyNumberFormat="1" applyFont="1" applyFill="1" applyBorder="1" applyAlignment="1">
      <alignment horizontal="center" vertical="top" wrapText="1"/>
    </xf>
    <xf numFmtId="1" fontId="6" fillId="2" borderId="5" xfId="0" applyNumberFormat="1" applyFont="1" applyFill="1" applyBorder="1" applyAlignment="1">
      <alignment horizontal="center" vertical="top" wrapText="1"/>
    </xf>
    <xf numFmtId="1" fontId="5" fillId="2" borderId="5" xfId="0" applyNumberFormat="1" applyFont="1" applyFill="1" applyBorder="1" applyAlignment="1">
      <alignment horizontal="center" vertical="top" wrapText="1"/>
    </xf>
    <xf numFmtId="1" fontId="5" fillId="5" borderId="5" xfId="0" applyNumberFormat="1" applyFont="1" applyFill="1" applyBorder="1" applyAlignment="1">
      <alignment horizontal="right"/>
    </xf>
    <xf numFmtId="1" fontId="5" fillId="4" borderId="0" xfId="0" applyNumberFormat="1" applyFont="1" applyFill="1" applyBorder="1" applyAlignment="1">
      <alignment horizontal="center"/>
    </xf>
    <xf numFmtId="1" fontId="5" fillId="5" borderId="3" xfId="1" applyNumberFormat="1" applyFont="1" applyFill="1" applyBorder="1" applyAlignment="1">
      <alignment horizontal="center" vertical="top" wrapText="1"/>
    </xf>
    <xf numFmtId="1" fontId="3" fillId="5" borderId="4" xfId="1" applyNumberFormat="1" applyFont="1" applyFill="1" applyBorder="1" applyAlignment="1">
      <alignment horizontal="center" vertical="top" wrapText="1"/>
    </xf>
    <xf numFmtId="1" fontId="6" fillId="5" borderId="5" xfId="0" applyNumberFormat="1" applyFont="1" applyFill="1" applyBorder="1" applyAlignment="1">
      <alignment horizontal="center" vertical="top" wrapText="1"/>
    </xf>
    <xf numFmtId="1" fontId="7" fillId="5" borderId="5" xfId="0" applyNumberFormat="1" applyFont="1" applyFill="1" applyBorder="1" applyAlignment="1">
      <alignment horizontal="center"/>
    </xf>
    <xf numFmtId="1" fontId="5" fillId="5" borderId="0" xfId="0" applyNumberFormat="1" applyFont="1" applyFill="1" applyBorder="1" applyAlignment="1">
      <alignment horizontal="center"/>
    </xf>
    <xf numFmtId="1" fontId="15" fillId="0" borderId="0" xfId="0" applyNumberFormat="1" applyFont="1" applyFill="1" applyBorder="1" applyAlignment="1">
      <alignment horizontal="center"/>
    </xf>
    <xf numFmtId="1" fontId="15" fillId="0" borderId="5" xfId="0" applyNumberFormat="1" applyFont="1" applyFill="1" applyBorder="1" applyAlignment="1">
      <alignment horizontal="center"/>
    </xf>
    <xf numFmtId="1" fontId="15" fillId="4" borderId="5" xfId="0" applyNumberFormat="1" applyFont="1" applyFill="1" applyBorder="1" applyAlignment="1">
      <alignment horizontal="center"/>
    </xf>
    <xf numFmtId="1" fontId="15" fillId="5" borderId="5" xfId="0" applyNumberFormat="1" applyFont="1" applyFill="1" applyBorder="1" applyAlignment="1">
      <alignment horizontal="center"/>
    </xf>
    <xf numFmtId="1" fontId="14" fillId="5" borderId="0" xfId="0" applyNumberFormat="1" applyFont="1" applyFill="1" applyBorder="1" applyAlignment="1">
      <alignment horizontal="center"/>
    </xf>
    <xf numFmtId="1" fontId="3" fillId="4" borderId="4" xfId="1" applyNumberFormat="1" applyFont="1" applyFill="1" applyBorder="1" applyAlignment="1">
      <alignment horizontal="center" vertical="top" wrapText="1"/>
    </xf>
    <xf numFmtId="1" fontId="14" fillId="5" borderId="5" xfId="0" applyNumberFormat="1" applyFont="1" applyFill="1" applyBorder="1" applyAlignment="1">
      <alignment horizontal="center"/>
    </xf>
    <xf numFmtId="1" fontId="13" fillId="0" borderId="11" xfId="0" applyNumberFormat="1" applyFont="1" applyFill="1" applyBorder="1" applyAlignment="1"/>
    <xf numFmtId="1" fontId="12" fillId="5" borderId="5" xfId="0" applyNumberFormat="1" applyFont="1" applyFill="1" applyBorder="1" applyAlignment="1">
      <alignment horizontal="center"/>
    </xf>
    <xf numFmtId="1" fontId="16" fillId="5" borderId="0" xfId="0" applyNumberFormat="1" applyFont="1" applyFill="1" applyBorder="1" applyAlignment="1">
      <alignment horizontal="center"/>
    </xf>
    <xf numFmtId="1" fontId="17" fillId="0" borderId="0" xfId="2" applyNumberFormat="1" applyFont="1" applyFill="1" applyBorder="1"/>
    <xf numFmtId="1" fontId="7" fillId="0" borderId="0" xfId="2" applyNumberFormat="1" applyFont="1"/>
    <xf numFmtId="1" fontId="6" fillId="0" borderId="5" xfId="2" applyNumberFormat="1" applyFont="1" applyBorder="1" applyAlignment="1">
      <alignment horizontal="center" vertical="top" wrapText="1" readingOrder="1"/>
    </xf>
    <xf numFmtId="1" fontId="9" fillId="0" borderId="5" xfId="2" applyNumberFormat="1" applyFont="1" applyBorder="1" applyAlignment="1">
      <alignment horizontal="center" vertical="top" wrapText="1"/>
    </xf>
    <xf numFmtId="1" fontId="7" fillId="5" borderId="5" xfId="2" applyNumberFormat="1" applyFont="1" applyFill="1" applyBorder="1"/>
    <xf numFmtId="1" fontId="7" fillId="4" borderId="5" xfId="2" applyNumberFormat="1" applyFont="1" applyFill="1" applyBorder="1"/>
    <xf numFmtId="1" fontId="6" fillId="4" borderId="5" xfId="2" applyNumberFormat="1" applyFont="1" applyFill="1" applyBorder="1" applyAlignment="1">
      <alignment horizontal="center" vertical="top" wrapText="1" readingOrder="1"/>
    </xf>
    <xf numFmtId="1" fontId="7" fillId="5" borderId="5" xfId="2" applyNumberFormat="1" applyFont="1" applyFill="1" applyBorder="1" applyAlignment="1">
      <alignment horizontal="center"/>
    </xf>
    <xf numFmtId="1" fontId="7" fillId="4" borderId="5" xfId="2" applyNumberFormat="1" applyFont="1" applyFill="1" applyBorder="1" applyAlignment="1">
      <alignment horizontal="center"/>
    </xf>
    <xf numFmtId="1" fontId="5" fillId="5" borderId="5" xfId="2" applyNumberFormat="1" applyFont="1" applyFill="1" applyBorder="1"/>
    <xf numFmtId="1" fontId="7" fillId="4" borderId="0" xfId="2" applyNumberFormat="1" applyFont="1" applyFill="1" applyBorder="1"/>
    <xf numFmtId="1" fontId="7" fillId="0" borderId="5" xfId="2" applyNumberFormat="1" applyFont="1" applyFill="1" applyBorder="1" applyAlignment="1">
      <alignment horizontal="center"/>
    </xf>
    <xf numFmtId="1" fontId="9" fillId="0" borderId="5" xfId="2" applyNumberFormat="1" applyFont="1" applyFill="1" applyBorder="1" applyAlignment="1">
      <alignment horizontal="center"/>
    </xf>
    <xf numFmtId="1" fontId="5" fillId="5" borderId="5" xfId="2" applyNumberFormat="1" applyFont="1" applyFill="1" applyBorder="1" applyAlignment="1">
      <alignment horizontal="right"/>
    </xf>
    <xf numFmtId="1" fontId="13" fillId="0" borderId="0" xfId="0" applyNumberFormat="1" applyFont="1" applyFill="1" applyBorder="1" applyAlignment="1">
      <alignment horizontal="center"/>
    </xf>
    <xf numFmtId="1" fontId="14" fillId="8" borderId="5" xfId="0" applyNumberFormat="1" applyFont="1" applyFill="1" applyBorder="1" applyAlignment="1">
      <alignment horizontal="center"/>
    </xf>
    <xf numFmtId="1" fontId="4" fillId="0" borderId="0" xfId="0" applyNumberFormat="1" applyFont="1"/>
    <xf numFmtId="1" fontId="7" fillId="0" borderId="5" xfId="2" applyNumberFormat="1" applyFont="1" applyBorder="1" applyAlignment="1">
      <alignment horizontal="center"/>
    </xf>
    <xf numFmtId="1" fontId="3" fillId="0" borderId="5" xfId="2" applyNumberFormat="1" applyFont="1" applyBorder="1" applyAlignment="1">
      <alignment horizontal="center"/>
    </xf>
    <xf numFmtId="1" fontId="3" fillId="5" borderId="5" xfId="2" applyNumberFormat="1" applyFont="1" applyFill="1" applyBorder="1" applyAlignment="1">
      <alignment horizontal="center"/>
    </xf>
    <xf numFmtId="1" fontId="3" fillId="5" borderId="5" xfId="0" applyNumberFormat="1" applyFont="1" applyFill="1" applyBorder="1" applyAlignment="1">
      <alignment horizontal="center"/>
    </xf>
    <xf numFmtId="0" fontId="7" fillId="5" borderId="5" xfId="2" applyFont="1" applyFill="1" applyBorder="1" applyAlignment="1">
      <alignment horizontal="left"/>
    </xf>
    <xf numFmtId="4" fontId="3" fillId="5" borderId="5" xfId="2" applyNumberFormat="1" applyFont="1" applyFill="1" applyBorder="1"/>
    <xf numFmtId="1" fontId="3" fillId="5" borderId="5" xfId="2" applyNumberFormat="1" applyFont="1" applyFill="1" applyBorder="1"/>
    <xf numFmtId="0" fontId="3" fillId="5" borderId="5" xfId="0" applyFont="1" applyFill="1" applyBorder="1" applyAlignment="1">
      <alignment horizontal="left"/>
    </xf>
    <xf numFmtId="0" fontId="18" fillId="9" borderId="0" xfId="0" applyFont="1" applyFill="1"/>
    <xf numFmtId="4" fontId="18" fillId="9" borderId="0" xfId="0" applyNumberFormat="1" applyFont="1" applyFill="1" applyAlignment="1">
      <alignment horizontal="center"/>
    </xf>
    <xf numFmtId="1" fontId="18" fillId="9" borderId="0" xfId="0" applyNumberFormat="1" applyFont="1" applyFill="1"/>
    <xf numFmtId="4" fontId="18" fillId="9" borderId="0" xfId="0" applyNumberFormat="1" applyFont="1" applyFill="1"/>
    <xf numFmtId="4" fontId="8" fillId="2" borderId="5" xfId="1" applyNumberFormat="1" applyFont="1" applyFill="1" applyBorder="1" applyAlignment="1">
      <alignment horizontal="center" vertical="top" wrapText="1"/>
    </xf>
    <xf numFmtId="4" fontId="8" fillId="2" borderId="5" xfId="1" applyNumberFormat="1" applyFont="1" applyFill="1" applyBorder="1" applyAlignment="1">
      <alignment horizontal="right" vertical="top" wrapText="1"/>
    </xf>
    <xf numFmtId="4" fontId="5" fillId="6" borderId="5" xfId="0" applyNumberFormat="1" applyFont="1" applyFill="1" applyBorder="1" applyAlignment="1">
      <alignment horizontal="center" vertical="top" wrapText="1"/>
    </xf>
    <xf numFmtId="4" fontId="7" fillId="0" borderId="0" xfId="1" applyNumberFormat="1" applyFont="1" applyFill="1" applyBorder="1"/>
    <xf numFmtId="4" fontId="6" fillId="0" borderId="5" xfId="1" applyNumberFormat="1" applyFont="1" applyBorder="1" applyAlignment="1">
      <alignment vertical="top" wrapText="1"/>
    </xf>
    <xf numFmtId="4" fontId="6" fillId="0" borderId="5" xfId="1" applyNumberFormat="1" applyFont="1" applyBorder="1" applyAlignment="1">
      <alignment horizontal="right" vertical="top" wrapText="1" readingOrder="1"/>
    </xf>
    <xf numFmtId="4" fontId="5" fillId="2" borderId="5" xfId="1" applyNumberFormat="1" applyFont="1" applyFill="1" applyBorder="1" applyAlignment="1">
      <alignment vertical="top" wrapText="1" readingOrder="1"/>
    </xf>
    <xf numFmtId="4" fontId="6" fillId="0" borderId="5" xfId="1" applyNumberFormat="1" applyFont="1" applyBorder="1" applyAlignment="1">
      <alignment vertical="top" wrapText="1" readingOrder="1"/>
    </xf>
    <xf numFmtId="4" fontId="5" fillId="2" borderId="5" xfId="1" applyNumberFormat="1" applyFont="1" applyFill="1" applyBorder="1" applyAlignment="1">
      <alignment horizontal="right" vertical="top" wrapText="1" readingOrder="1"/>
    </xf>
    <xf numFmtId="4" fontId="5" fillId="3" borderId="1" xfId="1" applyNumberFormat="1" applyFont="1" applyFill="1" applyBorder="1" applyAlignment="1">
      <alignment horizontal="right" vertical="top" wrapText="1" readingOrder="1"/>
    </xf>
    <xf numFmtId="4" fontId="6" fillId="0" borderId="1" xfId="1" applyNumberFormat="1" applyFont="1" applyBorder="1" applyAlignment="1">
      <alignment horizontal="right" vertical="top" wrapText="1" readingOrder="1"/>
    </xf>
    <xf numFmtId="4" fontId="5" fillId="3" borderId="5" xfId="1" applyNumberFormat="1" applyFont="1" applyFill="1" applyBorder="1" applyAlignment="1">
      <alignment horizontal="right" vertical="top" wrapText="1" readingOrder="1"/>
    </xf>
    <xf numFmtId="0" fontId="16" fillId="9" borderId="0" xfId="0" applyFont="1" applyFill="1"/>
    <xf numFmtId="0" fontId="16" fillId="9" borderId="0" xfId="0" applyFont="1" applyFill="1" applyAlignment="1">
      <alignment horizontal="center"/>
    </xf>
    <xf numFmtId="4" fontId="16" fillId="9" borderId="0" xfId="0" applyNumberFormat="1" applyFont="1" applyFill="1"/>
    <xf numFmtId="0" fontId="5" fillId="0" borderId="5" xfId="1" applyFont="1" applyBorder="1" applyAlignment="1">
      <alignment horizontal="left" vertical="center"/>
    </xf>
    <xf numFmtId="0" fontId="8" fillId="2" borderId="6" xfId="1" applyFont="1" applyFill="1" applyBorder="1" applyAlignment="1">
      <alignment horizontal="left" vertical="top" wrapText="1"/>
    </xf>
    <xf numFmtId="0" fontId="8" fillId="2" borderId="8" xfId="1" applyFont="1" applyFill="1" applyBorder="1" applyAlignment="1">
      <alignment horizontal="left" vertical="top" wrapText="1"/>
    </xf>
    <xf numFmtId="0" fontId="5" fillId="0" borderId="9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5" fillId="0" borderId="5" xfId="0" applyFont="1" applyBorder="1" applyAlignment="1">
      <alignment horizontal="left" wrapText="1"/>
    </xf>
    <xf numFmtId="0" fontId="5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5" fillId="7" borderId="6" xfId="0" applyFont="1" applyFill="1" applyBorder="1" applyAlignment="1">
      <alignment horizontal="left" wrapText="1"/>
    </xf>
    <xf numFmtId="0" fontId="5" fillId="7" borderId="7" xfId="0" applyFont="1" applyFill="1" applyBorder="1" applyAlignment="1">
      <alignment horizontal="left" wrapText="1"/>
    </xf>
    <xf numFmtId="0" fontId="5" fillId="7" borderId="8" xfId="0" applyFont="1" applyFill="1" applyBorder="1" applyAlignment="1">
      <alignment horizontal="left" wrapText="1"/>
    </xf>
    <xf numFmtId="0" fontId="5" fillId="3" borderId="6" xfId="1" applyFont="1" applyFill="1" applyBorder="1" applyAlignment="1">
      <alignment horizontal="left" vertical="center" wrapText="1"/>
    </xf>
    <xf numFmtId="0" fontId="5" fillId="3" borderId="8" xfId="1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left" vertical="top" wrapText="1"/>
    </xf>
    <xf numFmtId="0" fontId="3" fillId="0" borderId="5" xfId="0" applyFont="1" applyBorder="1" applyAlignment="1">
      <alignment horizontal="left"/>
    </xf>
    <xf numFmtId="0" fontId="7" fillId="0" borderId="0" xfId="1" applyFont="1" applyFill="1" applyBorder="1" applyAlignment="1">
      <alignment horizontal="center" wrapText="1"/>
    </xf>
    <xf numFmtId="0" fontId="3" fillId="0" borderId="0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5" fillId="0" borderId="5" xfId="2" applyFont="1" applyFill="1" applyBorder="1" applyAlignment="1">
      <alignment horizontal="left"/>
    </xf>
    <xf numFmtId="0" fontId="15" fillId="0" borderId="5" xfId="0" applyFont="1" applyFill="1" applyBorder="1" applyAlignment="1">
      <alignment horizontal="left"/>
    </xf>
    <xf numFmtId="0" fontId="3" fillId="5" borderId="6" xfId="2" applyFont="1" applyFill="1" applyBorder="1" applyAlignment="1">
      <alignment horizontal="left"/>
    </xf>
    <xf numFmtId="0" fontId="3" fillId="5" borderId="8" xfId="2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2" fillId="0" borderId="5" xfId="0" applyFont="1" applyFill="1" applyBorder="1" applyAlignment="1">
      <alignment horizontal="left"/>
    </xf>
    <xf numFmtId="0" fontId="13" fillId="0" borderId="5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 wrapText="1"/>
    </xf>
    <xf numFmtId="0" fontId="15" fillId="0" borderId="6" xfId="0" applyFont="1" applyFill="1" applyBorder="1" applyAlignment="1">
      <alignment horizontal="left"/>
    </xf>
    <xf numFmtId="0" fontId="15" fillId="0" borderId="7" xfId="0" applyFont="1" applyFill="1" applyBorder="1" applyAlignment="1">
      <alignment horizontal="left"/>
    </xf>
    <xf numFmtId="0" fontId="15" fillId="0" borderId="8" xfId="0" applyFont="1" applyFill="1" applyBorder="1" applyAlignment="1">
      <alignment horizontal="left"/>
    </xf>
    <xf numFmtId="0" fontId="14" fillId="0" borderId="6" xfId="0" applyFont="1" applyFill="1" applyBorder="1" applyAlignment="1">
      <alignment horizontal="left"/>
    </xf>
    <xf numFmtId="0" fontId="14" fillId="0" borderId="7" xfId="0" applyFont="1" applyFill="1" applyBorder="1" applyAlignment="1">
      <alignment horizontal="left"/>
    </xf>
    <xf numFmtId="0" fontId="14" fillId="0" borderId="8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0" fontId="5" fillId="4" borderId="6" xfId="0" applyFont="1" applyFill="1" applyBorder="1" applyAlignment="1">
      <alignment horizontal="left"/>
    </xf>
    <xf numFmtId="0" fontId="5" fillId="4" borderId="7" xfId="0" applyFont="1" applyFill="1" applyBorder="1" applyAlignment="1">
      <alignment horizontal="left"/>
    </xf>
    <xf numFmtId="0" fontId="5" fillId="4" borderId="8" xfId="0" applyFont="1" applyFill="1" applyBorder="1" applyAlignment="1">
      <alignment horizontal="left"/>
    </xf>
    <xf numFmtId="0" fontId="5" fillId="0" borderId="0" xfId="2" applyFont="1" applyAlignment="1">
      <alignment horizontal="left"/>
    </xf>
    <xf numFmtId="0" fontId="3" fillId="4" borderId="6" xfId="2" applyFont="1" applyFill="1" applyBorder="1" applyAlignment="1">
      <alignment horizontal="left"/>
    </xf>
    <xf numFmtId="0" fontId="3" fillId="4" borderId="7" xfId="2" applyFont="1" applyFill="1" applyBorder="1" applyAlignment="1">
      <alignment horizontal="left"/>
    </xf>
    <xf numFmtId="0" fontId="3" fillId="4" borderId="8" xfId="2" applyFont="1" applyFill="1" applyBorder="1" applyAlignment="1">
      <alignment horizontal="left"/>
    </xf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6"/>
  <sheetViews>
    <sheetView topLeftCell="A776" workbookViewId="0">
      <selection activeCell="E888" sqref="E888"/>
    </sheetView>
  </sheetViews>
  <sheetFormatPr defaultRowHeight="15.75"/>
  <cols>
    <col min="1" max="1" width="25.625" style="31" customWidth="1"/>
    <col min="2" max="2" width="14" style="32" customWidth="1"/>
    <col min="3" max="3" width="14.375" style="32" customWidth="1"/>
    <col min="4" max="4" width="17.125" style="32" customWidth="1"/>
    <col min="5" max="5" width="16.125" style="32" customWidth="1"/>
    <col min="6" max="6" width="16.625" style="73" customWidth="1"/>
    <col min="7" max="16384" width="9" style="15"/>
  </cols>
  <sheetData>
    <row r="1" spans="1:6">
      <c r="A1" s="24" t="s">
        <v>0</v>
      </c>
      <c r="B1" s="23"/>
      <c r="C1" s="23"/>
      <c r="D1" s="23"/>
      <c r="E1" s="23"/>
      <c r="F1" s="67" t="s">
        <v>1061</v>
      </c>
    </row>
    <row r="2" spans="1:6">
      <c r="A2" s="261" t="s">
        <v>1</v>
      </c>
      <c r="B2" s="17"/>
      <c r="C2" s="17"/>
      <c r="D2" s="17"/>
      <c r="E2" s="17"/>
      <c r="F2" s="262"/>
    </row>
    <row r="3" spans="1:6">
      <c r="A3" s="261" t="s">
        <v>2</v>
      </c>
      <c r="B3" s="17"/>
      <c r="C3" s="17"/>
      <c r="D3" s="17"/>
      <c r="E3" s="17"/>
      <c r="F3" s="262"/>
    </row>
    <row r="4" spans="1:6">
      <c r="A4" s="439" t="s">
        <v>951</v>
      </c>
      <c r="B4" s="439"/>
      <c r="C4" s="439"/>
      <c r="D4" s="439"/>
      <c r="E4" s="439"/>
      <c r="F4" s="439"/>
    </row>
    <row r="5" spans="1:6">
      <c r="A5" s="439" t="s">
        <v>950</v>
      </c>
      <c r="B5" s="439"/>
      <c r="C5" s="439"/>
      <c r="D5" s="439"/>
      <c r="E5" s="439"/>
      <c r="F5" s="439"/>
    </row>
    <row r="6" spans="1:6" ht="50.25" customHeight="1">
      <c r="A6" s="25" t="s">
        <v>3</v>
      </c>
      <c r="B6" s="11" t="s">
        <v>4</v>
      </c>
      <c r="C6" s="11" t="s">
        <v>5</v>
      </c>
      <c r="D6" s="12" t="s">
        <v>6</v>
      </c>
      <c r="E6" s="12" t="s">
        <v>7</v>
      </c>
      <c r="F6" s="68" t="s">
        <v>8</v>
      </c>
    </row>
    <row r="7" spans="1:6" ht="21" customHeight="1">
      <c r="A7" s="26"/>
      <c r="B7" s="19"/>
      <c r="C7" s="13" t="s">
        <v>9</v>
      </c>
      <c r="D7" s="13" t="s">
        <v>10</v>
      </c>
      <c r="E7" s="20" t="s">
        <v>11</v>
      </c>
      <c r="F7" s="69" t="s">
        <v>9</v>
      </c>
    </row>
    <row r="8" spans="1:6">
      <c r="A8" s="27" t="s">
        <v>12</v>
      </c>
      <c r="B8" s="21"/>
      <c r="C8" s="21"/>
      <c r="D8" s="21"/>
      <c r="E8" s="21"/>
      <c r="F8" s="70"/>
    </row>
    <row r="9" spans="1:6">
      <c r="A9" s="28" t="s">
        <v>13</v>
      </c>
      <c r="B9" s="21">
        <v>201</v>
      </c>
      <c r="C9" s="21">
        <v>18</v>
      </c>
      <c r="D9" s="21" t="s">
        <v>14</v>
      </c>
      <c r="E9" s="21">
        <v>12</v>
      </c>
      <c r="F9" s="71">
        <f>(C9/28)*E9</f>
        <v>7.7142857142857153</v>
      </c>
    </row>
    <row r="10" spans="1:6">
      <c r="A10" s="28" t="s">
        <v>15</v>
      </c>
      <c r="B10" s="21">
        <v>202</v>
      </c>
      <c r="C10" s="21">
        <v>69</v>
      </c>
      <c r="D10" s="21" t="s">
        <v>16</v>
      </c>
      <c r="E10" s="21">
        <v>20</v>
      </c>
      <c r="F10" s="71">
        <f t="shared" ref="F10:F39" si="0">(C10/28)*E10</f>
        <v>49.285714285714292</v>
      </c>
    </row>
    <row r="11" spans="1:6">
      <c r="A11" s="28" t="s">
        <v>15</v>
      </c>
      <c r="B11" s="21">
        <v>203</v>
      </c>
      <c r="C11" s="21">
        <v>69</v>
      </c>
      <c r="D11" s="21" t="s">
        <v>16</v>
      </c>
      <c r="E11" s="21">
        <v>20</v>
      </c>
      <c r="F11" s="71">
        <f t="shared" si="0"/>
        <v>49.285714285714292</v>
      </c>
    </row>
    <row r="12" spans="1:6">
      <c r="A12" s="28" t="s">
        <v>13</v>
      </c>
      <c r="B12" s="21">
        <v>204</v>
      </c>
      <c r="C12" s="21">
        <v>32</v>
      </c>
      <c r="D12" s="21" t="s">
        <v>16</v>
      </c>
      <c r="E12" s="21">
        <v>20</v>
      </c>
      <c r="F12" s="71">
        <f t="shared" si="0"/>
        <v>22.857142857142854</v>
      </c>
    </row>
    <row r="13" spans="1:6">
      <c r="A13" s="28" t="s">
        <v>17</v>
      </c>
      <c r="B13" s="21"/>
      <c r="C13" s="21">
        <v>99</v>
      </c>
      <c r="D13" s="21" t="s">
        <v>16</v>
      </c>
      <c r="E13" s="21">
        <v>20</v>
      </c>
      <c r="F13" s="71">
        <f t="shared" si="0"/>
        <v>70.714285714285708</v>
      </c>
    </row>
    <row r="14" spans="1:6">
      <c r="A14" s="28" t="s">
        <v>17</v>
      </c>
      <c r="B14" s="21"/>
      <c r="C14" s="21">
        <v>31</v>
      </c>
      <c r="D14" s="21" t="s">
        <v>16</v>
      </c>
      <c r="E14" s="21">
        <v>20</v>
      </c>
      <c r="F14" s="71">
        <f t="shared" si="0"/>
        <v>22.142857142857146</v>
      </c>
    </row>
    <row r="15" spans="1:6">
      <c r="A15" s="28" t="s">
        <v>18</v>
      </c>
      <c r="B15" s="21">
        <v>206</v>
      </c>
      <c r="C15" s="21">
        <v>18</v>
      </c>
      <c r="D15" s="21" t="s">
        <v>16</v>
      </c>
      <c r="E15" s="21">
        <v>20</v>
      </c>
      <c r="F15" s="71">
        <f t="shared" si="0"/>
        <v>12.857142857142858</v>
      </c>
    </row>
    <row r="16" spans="1:6">
      <c r="A16" s="28" t="s">
        <v>13</v>
      </c>
      <c r="B16" s="21">
        <v>208</v>
      </c>
      <c r="C16" s="21">
        <v>13</v>
      </c>
      <c r="D16" s="21" t="s">
        <v>14</v>
      </c>
      <c r="E16" s="21">
        <v>12</v>
      </c>
      <c r="F16" s="71">
        <f t="shared" si="0"/>
        <v>5.5714285714285712</v>
      </c>
    </row>
    <row r="17" spans="1:6">
      <c r="A17" s="28" t="s">
        <v>13</v>
      </c>
      <c r="B17" s="21">
        <v>209</v>
      </c>
      <c r="C17" s="21">
        <v>13</v>
      </c>
      <c r="D17" s="21" t="s">
        <v>14</v>
      </c>
      <c r="E17" s="21">
        <v>12</v>
      </c>
      <c r="F17" s="71">
        <f t="shared" si="0"/>
        <v>5.5714285714285712</v>
      </c>
    </row>
    <row r="18" spans="1:6">
      <c r="A18" s="28" t="s">
        <v>19</v>
      </c>
      <c r="B18" s="21">
        <v>210</v>
      </c>
      <c r="C18" s="21">
        <v>69</v>
      </c>
      <c r="D18" s="21" t="s">
        <v>16</v>
      </c>
      <c r="E18" s="21">
        <v>20</v>
      </c>
      <c r="F18" s="71">
        <f t="shared" si="0"/>
        <v>49.285714285714292</v>
      </c>
    </row>
    <row r="19" spans="1:6">
      <c r="A19" s="28" t="s">
        <v>13</v>
      </c>
      <c r="B19" s="21">
        <v>211</v>
      </c>
      <c r="C19" s="21">
        <v>13</v>
      </c>
      <c r="D19" s="21" t="s">
        <v>14</v>
      </c>
      <c r="E19" s="21">
        <v>12</v>
      </c>
      <c r="F19" s="71">
        <f t="shared" si="0"/>
        <v>5.5714285714285712</v>
      </c>
    </row>
    <row r="20" spans="1:6">
      <c r="A20" s="28" t="s">
        <v>13</v>
      </c>
      <c r="B20" s="21">
        <v>212</v>
      </c>
      <c r="C20" s="21">
        <v>13</v>
      </c>
      <c r="D20" s="21" t="s">
        <v>14</v>
      </c>
      <c r="E20" s="21">
        <v>12</v>
      </c>
      <c r="F20" s="71">
        <f t="shared" si="0"/>
        <v>5.5714285714285712</v>
      </c>
    </row>
    <row r="21" spans="1:6">
      <c r="A21" s="28" t="s">
        <v>13</v>
      </c>
      <c r="B21" s="21">
        <v>213</v>
      </c>
      <c r="C21" s="21">
        <v>13</v>
      </c>
      <c r="D21" s="21" t="s">
        <v>14</v>
      </c>
      <c r="E21" s="21">
        <v>12</v>
      </c>
      <c r="F21" s="71">
        <f t="shared" si="0"/>
        <v>5.5714285714285712</v>
      </c>
    </row>
    <row r="22" spans="1:6">
      <c r="A22" s="28" t="s">
        <v>13</v>
      </c>
      <c r="B22" s="21">
        <v>214</v>
      </c>
      <c r="C22" s="21">
        <v>13</v>
      </c>
      <c r="D22" s="21" t="s">
        <v>14</v>
      </c>
      <c r="E22" s="21">
        <v>12</v>
      </c>
      <c r="F22" s="71">
        <f t="shared" si="0"/>
        <v>5.5714285714285712</v>
      </c>
    </row>
    <row r="23" spans="1:6">
      <c r="A23" s="28" t="s">
        <v>19</v>
      </c>
      <c r="B23" s="21">
        <v>215</v>
      </c>
      <c r="C23" s="21">
        <v>69</v>
      </c>
      <c r="D23" s="21" t="s">
        <v>16</v>
      </c>
      <c r="E23" s="21">
        <v>20</v>
      </c>
      <c r="F23" s="71">
        <f t="shared" si="0"/>
        <v>49.285714285714292</v>
      </c>
    </row>
    <row r="24" spans="1:6">
      <c r="A24" s="28" t="s">
        <v>20</v>
      </c>
      <c r="B24" s="21">
        <v>216</v>
      </c>
      <c r="C24" s="21">
        <v>32</v>
      </c>
      <c r="D24" s="21" t="s">
        <v>21</v>
      </c>
      <c r="E24" s="21">
        <v>4</v>
      </c>
      <c r="F24" s="71">
        <f t="shared" si="0"/>
        <v>4.5714285714285712</v>
      </c>
    </row>
    <row r="25" spans="1:6">
      <c r="A25" s="28" t="s">
        <v>22</v>
      </c>
      <c r="B25" s="21">
        <v>217</v>
      </c>
      <c r="C25" s="21">
        <v>34</v>
      </c>
      <c r="D25" s="21" t="s">
        <v>16</v>
      </c>
      <c r="E25" s="21">
        <v>20</v>
      </c>
      <c r="F25" s="71">
        <f t="shared" si="0"/>
        <v>24.285714285714285</v>
      </c>
    </row>
    <row r="26" spans="1:6">
      <c r="A26" s="28" t="s">
        <v>15</v>
      </c>
      <c r="B26" s="21">
        <v>218</v>
      </c>
      <c r="C26" s="21">
        <v>69</v>
      </c>
      <c r="D26" s="21" t="s">
        <v>16</v>
      </c>
      <c r="E26" s="21">
        <v>20</v>
      </c>
      <c r="F26" s="71">
        <f t="shared" si="0"/>
        <v>49.285714285714292</v>
      </c>
    </row>
    <row r="27" spans="1:6">
      <c r="A27" s="28" t="s">
        <v>17</v>
      </c>
      <c r="B27" s="21"/>
      <c r="C27" s="21">
        <v>60</v>
      </c>
      <c r="D27" s="21" t="s">
        <v>16</v>
      </c>
      <c r="E27" s="21">
        <v>20</v>
      </c>
      <c r="F27" s="71">
        <f t="shared" si="0"/>
        <v>42.857142857142854</v>
      </c>
    </row>
    <row r="28" spans="1:6">
      <c r="A28" s="28" t="s">
        <v>23</v>
      </c>
      <c r="B28" s="21">
        <v>219</v>
      </c>
      <c r="C28" s="21">
        <v>72</v>
      </c>
      <c r="D28" s="21" t="s">
        <v>16</v>
      </c>
      <c r="E28" s="21">
        <v>20</v>
      </c>
      <c r="F28" s="71">
        <f t="shared" si="0"/>
        <v>51.428571428571431</v>
      </c>
    </row>
    <row r="29" spans="1:6">
      <c r="A29" s="28" t="s">
        <v>23</v>
      </c>
      <c r="B29" s="21">
        <v>220</v>
      </c>
      <c r="C29" s="21">
        <v>72</v>
      </c>
      <c r="D29" s="21" t="s">
        <v>16</v>
      </c>
      <c r="E29" s="21">
        <v>20</v>
      </c>
      <c r="F29" s="71">
        <f t="shared" si="0"/>
        <v>51.428571428571431</v>
      </c>
    </row>
    <row r="30" spans="1:6">
      <c r="A30" s="28" t="s">
        <v>13</v>
      </c>
      <c r="B30" s="21">
        <v>225</v>
      </c>
      <c r="C30" s="21">
        <v>12</v>
      </c>
      <c r="D30" s="21" t="s">
        <v>14</v>
      </c>
      <c r="E30" s="21">
        <v>12</v>
      </c>
      <c r="F30" s="71">
        <f t="shared" si="0"/>
        <v>5.1428571428571423</v>
      </c>
    </row>
    <row r="31" spans="1:6">
      <c r="A31" s="28" t="s">
        <v>13</v>
      </c>
      <c r="B31" s="21"/>
      <c r="C31" s="21">
        <v>17</v>
      </c>
      <c r="D31" s="21" t="s">
        <v>14</v>
      </c>
      <c r="E31" s="21">
        <v>12</v>
      </c>
      <c r="F31" s="71">
        <f t="shared" si="0"/>
        <v>7.2857142857142847</v>
      </c>
    </row>
    <row r="32" spans="1:6">
      <c r="A32" s="28" t="s">
        <v>23</v>
      </c>
      <c r="B32" s="21">
        <v>226</v>
      </c>
      <c r="C32" s="21">
        <v>72</v>
      </c>
      <c r="D32" s="21" t="s">
        <v>16</v>
      </c>
      <c r="E32" s="21">
        <v>20</v>
      </c>
      <c r="F32" s="71">
        <f t="shared" si="0"/>
        <v>51.428571428571431</v>
      </c>
    </row>
    <row r="33" spans="1:6">
      <c r="A33" s="28" t="s">
        <v>23</v>
      </c>
      <c r="B33" s="21">
        <v>227</v>
      </c>
      <c r="C33" s="21">
        <v>72</v>
      </c>
      <c r="D33" s="21" t="s">
        <v>16</v>
      </c>
      <c r="E33" s="21">
        <v>20</v>
      </c>
      <c r="F33" s="71">
        <f t="shared" si="0"/>
        <v>51.428571428571431</v>
      </c>
    </row>
    <row r="34" spans="1:6">
      <c r="A34" s="28" t="s">
        <v>18</v>
      </c>
      <c r="B34" s="21">
        <v>228</v>
      </c>
      <c r="C34" s="21">
        <v>18</v>
      </c>
      <c r="D34" s="21" t="s">
        <v>16</v>
      </c>
      <c r="E34" s="21">
        <v>20</v>
      </c>
      <c r="F34" s="71">
        <f t="shared" si="0"/>
        <v>12.857142857142858</v>
      </c>
    </row>
    <row r="35" spans="1:6">
      <c r="A35" s="28" t="s">
        <v>17</v>
      </c>
      <c r="B35" s="21"/>
      <c r="C35" s="21">
        <v>21</v>
      </c>
      <c r="D35" s="21" t="s">
        <v>16</v>
      </c>
      <c r="E35" s="21">
        <v>20</v>
      </c>
      <c r="F35" s="71">
        <f t="shared" si="0"/>
        <v>15</v>
      </c>
    </row>
    <row r="36" spans="1:6">
      <c r="A36" s="28" t="s">
        <v>18</v>
      </c>
      <c r="B36" s="21">
        <v>228</v>
      </c>
      <c r="C36" s="21">
        <v>14</v>
      </c>
      <c r="D36" s="21" t="s">
        <v>16</v>
      </c>
      <c r="E36" s="21">
        <v>20</v>
      </c>
      <c r="F36" s="71">
        <f t="shared" si="0"/>
        <v>10</v>
      </c>
    </row>
    <row r="37" spans="1:6">
      <c r="A37" s="28" t="s">
        <v>15</v>
      </c>
      <c r="B37" s="21">
        <v>222</v>
      </c>
      <c r="C37" s="21">
        <v>41</v>
      </c>
      <c r="D37" s="21" t="s">
        <v>16</v>
      </c>
      <c r="E37" s="21">
        <v>20</v>
      </c>
      <c r="F37" s="71">
        <f t="shared" si="0"/>
        <v>29.285714285714285</v>
      </c>
    </row>
    <row r="38" spans="1:6">
      <c r="A38" s="28" t="s">
        <v>15</v>
      </c>
      <c r="B38" s="21">
        <v>223</v>
      </c>
      <c r="C38" s="21">
        <v>79</v>
      </c>
      <c r="D38" s="21" t="s">
        <v>16</v>
      </c>
      <c r="E38" s="21">
        <v>20</v>
      </c>
      <c r="F38" s="71">
        <f t="shared" si="0"/>
        <v>56.428571428571431</v>
      </c>
    </row>
    <row r="39" spans="1:6">
      <c r="A39" s="28" t="s">
        <v>15</v>
      </c>
      <c r="B39" s="21">
        <v>224</v>
      </c>
      <c r="C39" s="21">
        <v>41</v>
      </c>
      <c r="D39" s="21" t="s">
        <v>16</v>
      </c>
      <c r="E39" s="21">
        <v>20</v>
      </c>
      <c r="F39" s="71">
        <f t="shared" si="0"/>
        <v>29.285714285714285</v>
      </c>
    </row>
    <row r="40" spans="1:6">
      <c r="A40" s="271" t="s">
        <v>163</v>
      </c>
      <c r="B40" s="124"/>
      <c r="C40" s="124">
        <v>1278</v>
      </c>
      <c r="D40" s="124"/>
      <c r="E40" s="124"/>
      <c r="F40" s="122">
        <f>SUM(F9:F39)</f>
        <v>858.857142857143</v>
      </c>
    </row>
    <row r="41" spans="1:6">
      <c r="A41" s="27" t="s">
        <v>24</v>
      </c>
      <c r="B41" s="21"/>
      <c r="C41" s="21"/>
      <c r="D41" s="21"/>
      <c r="E41" s="21"/>
      <c r="F41" s="71" t="s">
        <v>25</v>
      </c>
    </row>
    <row r="42" spans="1:6">
      <c r="A42" s="28" t="s">
        <v>15</v>
      </c>
      <c r="B42" s="21" t="s">
        <v>26</v>
      </c>
      <c r="C42" s="21">
        <v>84</v>
      </c>
      <c r="D42" s="21" t="s">
        <v>16</v>
      </c>
      <c r="E42" s="21">
        <v>20</v>
      </c>
      <c r="F42" s="71">
        <f>(C42/28)*E42</f>
        <v>60</v>
      </c>
    </row>
    <row r="43" spans="1:6">
      <c r="A43" s="28" t="s">
        <v>27</v>
      </c>
      <c r="B43" s="21">
        <v>105</v>
      </c>
      <c r="C43" s="21">
        <v>8</v>
      </c>
      <c r="D43" s="21" t="s">
        <v>16</v>
      </c>
      <c r="E43" s="21">
        <v>20</v>
      </c>
      <c r="F43" s="71">
        <f t="shared" ref="F43:F80" si="1">(C43/28)*E43</f>
        <v>5.7142857142857135</v>
      </c>
    </row>
    <row r="44" spans="1:6">
      <c r="A44" s="28" t="s">
        <v>13</v>
      </c>
      <c r="B44" s="21">
        <v>106</v>
      </c>
      <c r="C44" s="21">
        <v>32</v>
      </c>
      <c r="D44" s="21" t="s">
        <v>16</v>
      </c>
      <c r="E44" s="21">
        <v>20</v>
      </c>
      <c r="F44" s="71">
        <f t="shared" si="1"/>
        <v>22.857142857142854</v>
      </c>
    </row>
    <row r="45" spans="1:6">
      <c r="A45" s="28" t="s">
        <v>17</v>
      </c>
      <c r="B45" s="21">
        <v>107</v>
      </c>
      <c r="C45" s="21">
        <v>24</v>
      </c>
      <c r="D45" s="21" t="s">
        <v>16</v>
      </c>
      <c r="E45" s="21">
        <v>20</v>
      </c>
      <c r="F45" s="71">
        <f t="shared" si="1"/>
        <v>17.142857142857142</v>
      </c>
    </row>
    <row r="46" spans="1:6">
      <c r="A46" s="28" t="s">
        <v>13</v>
      </c>
      <c r="B46" s="21">
        <v>108</v>
      </c>
      <c r="C46" s="21">
        <v>15</v>
      </c>
      <c r="D46" s="21" t="s">
        <v>14</v>
      </c>
      <c r="E46" s="21">
        <v>12</v>
      </c>
      <c r="F46" s="71">
        <f t="shared" si="1"/>
        <v>6.4285714285714288</v>
      </c>
    </row>
    <row r="47" spans="1:6">
      <c r="A47" s="28" t="s">
        <v>13</v>
      </c>
      <c r="B47" s="21">
        <v>109</v>
      </c>
      <c r="C47" s="21">
        <v>15</v>
      </c>
      <c r="D47" s="21" t="s">
        <v>14</v>
      </c>
      <c r="E47" s="21">
        <v>12</v>
      </c>
      <c r="F47" s="71">
        <f t="shared" si="1"/>
        <v>6.4285714285714288</v>
      </c>
    </row>
    <row r="48" spans="1:6">
      <c r="A48" s="28" t="s">
        <v>13</v>
      </c>
      <c r="B48" s="21">
        <v>110</v>
      </c>
      <c r="C48" s="21">
        <v>15</v>
      </c>
      <c r="D48" s="21" t="s">
        <v>14</v>
      </c>
      <c r="E48" s="21">
        <v>12</v>
      </c>
      <c r="F48" s="71">
        <f t="shared" si="1"/>
        <v>6.4285714285714288</v>
      </c>
    </row>
    <row r="49" spans="1:6">
      <c r="A49" s="28" t="s">
        <v>15</v>
      </c>
      <c r="B49" s="21">
        <v>111</v>
      </c>
      <c r="C49" s="21">
        <v>30</v>
      </c>
      <c r="D49" s="21" t="s">
        <v>16</v>
      </c>
      <c r="E49" s="21">
        <v>20</v>
      </c>
      <c r="F49" s="71">
        <f t="shared" si="1"/>
        <v>21.428571428571427</v>
      </c>
    </row>
    <row r="50" spans="1:6">
      <c r="A50" s="28" t="s">
        <v>13</v>
      </c>
      <c r="B50" s="21">
        <v>112</v>
      </c>
      <c r="C50" s="21">
        <v>7</v>
      </c>
      <c r="D50" s="21" t="s">
        <v>21</v>
      </c>
      <c r="E50" s="21">
        <v>4</v>
      </c>
      <c r="F50" s="71">
        <f t="shared" si="1"/>
        <v>1</v>
      </c>
    </row>
    <row r="51" spans="1:6">
      <c r="A51" s="28" t="s">
        <v>28</v>
      </c>
      <c r="B51" s="21">
        <v>113</v>
      </c>
      <c r="C51" s="21">
        <v>30</v>
      </c>
      <c r="D51" s="21" t="s">
        <v>16</v>
      </c>
      <c r="E51" s="21">
        <v>20</v>
      </c>
      <c r="F51" s="71">
        <f t="shared" si="1"/>
        <v>21.428571428571427</v>
      </c>
    </row>
    <row r="52" spans="1:6">
      <c r="A52" s="28" t="s">
        <v>28</v>
      </c>
      <c r="B52" s="21">
        <v>114</v>
      </c>
      <c r="C52" s="21">
        <v>27</v>
      </c>
      <c r="D52" s="21" t="s">
        <v>16</v>
      </c>
      <c r="E52" s="21">
        <v>20</v>
      </c>
      <c r="F52" s="71">
        <f t="shared" si="1"/>
        <v>19.285714285714285</v>
      </c>
    </row>
    <row r="53" spans="1:6">
      <c r="A53" s="28" t="s">
        <v>13</v>
      </c>
      <c r="B53" s="21">
        <v>115</v>
      </c>
      <c r="C53" s="21">
        <v>27</v>
      </c>
      <c r="D53" s="21" t="s">
        <v>14</v>
      </c>
      <c r="E53" s="21">
        <v>12</v>
      </c>
      <c r="F53" s="71">
        <f t="shared" si="1"/>
        <v>11.571428571428571</v>
      </c>
    </row>
    <row r="54" spans="1:6">
      <c r="A54" s="28" t="s">
        <v>18</v>
      </c>
      <c r="B54" s="21">
        <v>116</v>
      </c>
      <c r="C54" s="21">
        <v>7</v>
      </c>
      <c r="D54" s="21" t="s">
        <v>16</v>
      </c>
      <c r="E54" s="21">
        <v>20</v>
      </c>
      <c r="F54" s="71">
        <f t="shared" si="1"/>
        <v>5</v>
      </c>
    </row>
    <row r="55" spans="1:6">
      <c r="A55" s="28" t="s">
        <v>29</v>
      </c>
      <c r="B55" s="21">
        <v>117</v>
      </c>
      <c r="C55" s="21">
        <v>66</v>
      </c>
      <c r="D55" s="21" t="s">
        <v>30</v>
      </c>
      <c r="E55" s="21">
        <v>8</v>
      </c>
      <c r="F55" s="71">
        <f t="shared" si="1"/>
        <v>18.857142857142858</v>
      </c>
    </row>
    <row r="56" spans="1:6">
      <c r="A56" s="28" t="s">
        <v>29</v>
      </c>
      <c r="B56" s="21">
        <v>118</v>
      </c>
      <c r="C56" s="21">
        <v>66</v>
      </c>
      <c r="D56" s="21" t="s">
        <v>30</v>
      </c>
      <c r="E56" s="21">
        <v>8</v>
      </c>
      <c r="F56" s="71">
        <f t="shared" si="1"/>
        <v>18.857142857142858</v>
      </c>
    </row>
    <row r="57" spans="1:6">
      <c r="A57" s="28" t="s">
        <v>31</v>
      </c>
      <c r="B57" s="21">
        <v>119</v>
      </c>
      <c r="C57" s="21">
        <v>36</v>
      </c>
      <c r="D57" s="21" t="s">
        <v>21</v>
      </c>
      <c r="E57" s="21">
        <v>4</v>
      </c>
      <c r="F57" s="71">
        <f t="shared" si="1"/>
        <v>5.1428571428571432</v>
      </c>
    </row>
    <row r="58" spans="1:6">
      <c r="A58" s="28" t="s">
        <v>32</v>
      </c>
      <c r="B58" s="21">
        <v>120</v>
      </c>
      <c r="C58" s="21">
        <v>35</v>
      </c>
      <c r="D58" s="21" t="s">
        <v>16</v>
      </c>
      <c r="E58" s="21">
        <v>20</v>
      </c>
      <c r="F58" s="71">
        <f t="shared" si="1"/>
        <v>25</v>
      </c>
    </row>
    <row r="59" spans="1:6">
      <c r="A59" s="28" t="s">
        <v>17</v>
      </c>
      <c r="B59" s="21">
        <v>121</v>
      </c>
      <c r="C59" s="21">
        <v>9</v>
      </c>
      <c r="D59" s="21" t="s">
        <v>16</v>
      </c>
      <c r="E59" s="21">
        <v>20</v>
      </c>
      <c r="F59" s="71">
        <f t="shared" si="1"/>
        <v>6.4285714285714288</v>
      </c>
    </row>
    <row r="60" spans="1:6">
      <c r="A60" s="28" t="s">
        <v>33</v>
      </c>
      <c r="B60" s="21">
        <v>122</v>
      </c>
      <c r="C60" s="21">
        <v>33</v>
      </c>
      <c r="D60" s="21" t="s">
        <v>16</v>
      </c>
      <c r="E60" s="21">
        <v>20</v>
      </c>
      <c r="F60" s="71">
        <f t="shared" si="1"/>
        <v>23.571428571428573</v>
      </c>
    </row>
    <row r="61" spans="1:6">
      <c r="A61" s="28" t="s">
        <v>13</v>
      </c>
      <c r="B61" s="21" t="s">
        <v>34</v>
      </c>
      <c r="C61" s="21">
        <v>10</v>
      </c>
      <c r="D61" s="21" t="s">
        <v>16</v>
      </c>
      <c r="E61" s="21">
        <v>20</v>
      </c>
      <c r="F61" s="71">
        <f t="shared" si="1"/>
        <v>7.1428571428571432</v>
      </c>
    </row>
    <row r="62" spans="1:6">
      <c r="A62" s="28" t="s">
        <v>13</v>
      </c>
      <c r="B62" s="21" t="s">
        <v>35</v>
      </c>
      <c r="C62" s="21">
        <v>10</v>
      </c>
      <c r="D62" s="21" t="s">
        <v>16</v>
      </c>
      <c r="E62" s="21">
        <v>20</v>
      </c>
      <c r="F62" s="71">
        <f t="shared" si="1"/>
        <v>7.1428571428571432</v>
      </c>
    </row>
    <row r="63" spans="1:6">
      <c r="A63" s="28" t="s">
        <v>13</v>
      </c>
      <c r="B63" s="21">
        <v>124</v>
      </c>
      <c r="C63" s="21">
        <v>15</v>
      </c>
      <c r="D63" s="21" t="s">
        <v>16</v>
      </c>
      <c r="E63" s="21">
        <v>20</v>
      </c>
      <c r="F63" s="71">
        <f t="shared" si="1"/>
        <v>10.714285714285714</v>
      </c>
    </row>
    <row r="64" spans="1:6">
      <c r="A64" s="28" t="s">
        <v>13</v>
      </c>
      <c r="B64" s="21">
        <v>125</v>
      </c>
      <c r="C64" s="21">
        <v>15</v>
      </c>
      <c r="D64" s="21" t="s">
        <v>16</v>
      </c>
      <c r="E64" s="21">
        <v>20</v>
      </c>
      <c r="F64" s="71">
        <f t="shared" si="1"/>
        <v>10.714285714285714</v>
      </c>
    </row>
    <row r="65" spans="1:6">
      <c r="A65" s="28" t="s">
        <v>13</v>
      </c>
      <c r="B65" s="21">
        <v>126</v>
      </c>
      <c r="C65" s="21">
        <v>34</v>
      </c>
      <c r="D65" s="21" t="s">
        <v>16</v>
      </c>
      <c r="E65" s="21">
        <v>20</v>
      </c>
      <c r="F65" s="71">
        <f t="shared" si="1"/>
        <v>24.285714285714285</v>
      </c>
    </row>
    <row r="66" spans="1:6">
      <c r="A66" s="28" t="s">
        <v>17</v>
      </c>
      <c r="B66" s="21">
        <v>127</v>
      </c>
      <c r="C66" s="21">
        <v>21</v>
      </c>
      <c r="D66" s="21" t="s">
        <v>16</v>
      </c>
      <c r="E66" s="21">
        <v>20</v>
      </c>
      <c r="F66" s="71">
        <f t="shared" si="1"/>
        <v>15</v>
      </c>
    </row>
    <row r="67" spans="1:6">
      <c r="A67" s="28" t="s">
        <v>18</v>
      </c>
      <c r="B67" s="21">
        <v>128</v>
      </c>
      <c r="C67" s="21">
        <v>7</v>
      </c>
      <c r="D67" s="21" t="s">
        <v>16</v>
      </c>
      <c r="E67" s="21">
        <v>20</v>
      </c>
      <c r="F67" s="71">
        <f t="shared" si="1"/>
        <v>5</v>
      </c>
    </row>
    <row r="68" spans="1:6">
      <c r="A68" s="28" t="s">
        <v>36</v>
      </c>
      <c r="B68" s="21">
        <v>129</v>
      </c>
      <c r="C68" s="21">
        <v>22</v>
      </c>
      <c r="D68" s="21" t="s">
        <v>21</v>
      </c>
      <c r="E68" s="21">
        <v>4</v>
      </c>
      <c r="F68" s="71">
        <f t="shared" si="1"/>
        <v>3.1428571428571428</v>
      </c>
    </row>
    <row r="69" spans="1:6">
      <c r="A69" s="28" t="s">
        <v>15</v>
      </c>
      <c r="B69" s="21">
        <v>130</v>
      </c>
      <c r="C69" s="21">
        <v>41</v>
      </c>
      <c r="D69" s="21" t="s">
        <v>16</v>
      </c>
      <c r="E69" s="21">
        <v>20</v>
      </c>
      <c r="F69" s="71">
        <f t="shared" si="1"/>
        <v>29.285714285714285</v>
      </c>
    </row>
    <row r="70" spans="1:6">
      <c r="A70" s="28" t="s">
        <v>15</v>
      </c>
      <c r="B70" s="21">
        <v>131</v>
      </c>
      <c r="C70" s="21">
        <v>79</v>
      </c>
      <c r="D70" s="21" t="s">
        <v>16</v>
      </c>
      <c r="E70" s="21">
        <v>20</v>
      </c>
      <c r="F70" s="71">
        <f t="shared" si="1"/>
        <v>56.428571428571431</v>
      </c>
    </row>
    <row r="71" spans="1:6">
      <c r="A71" s="28" t="s">
        <v>13</v>
      </c>
      <c r="B71" s="21">
        <v>132</v>
      </c>
      <c r="C71" s="21">
        <v>11</v>
      </c>
      <c r="D71" s="21" t="s">
        <v>16</v>
      </c>
      <c r="E71" s="21">
        <v>20</v>
      </c>
      <c r="F71" s="71">
        <f t="shared" si="1"/>
        <v>7.8571428571428568</v>
      </c>
    </row>
    <row r="72" spans="1:6">
      <c r="A72" s="28" t="s">
        <v>13</v>
      </c>
      <c r="B72" s="21">
        <v>133</v>
      </c>
      <c r="C72" s="21">
        <v>11</v>
      </c>
      <c r="D72" s="21" t="s">
        <v>14</v>
      </c>
      <c r="E72" s="21">
        <v>12</v>
      </c>
      <c r="F72" s="71">
        <f t="shared" si="1"/>
        <v>4.7142857142857144</v>
      </c>
    </row>
    <row r="73" spans="1:6">
      <c r="A73" s="28" t="s">
        <v>13</v>
      </c>
      <c r="B73" s="21">
        <v>134</v>
      </c>
      <c r="C73" s="21">
        <v>11</v>
      </c>
      <c r="D73" s="21" t="s">
        <v>14</v>
      </c>
      <c r="E73" s="21">
        <v>12</v>
      </c>
      <c r="F73" s="71">
        <f t="shared" si="1"/>
        <v>4.7142857142857144</v>
      </c>
    </row>
    <row r="74" spans="1:6">
      <c r="A74" s="28" t="s">
        <v>13</v>
      </c>
      <c r="B74" s="21">
        <v>135</v>
      </c>
      <c r="C74" s="21">
        <v>21</v>
      </c>
      <c r="D74" s="21" t="s">
        <v>16</v>
      </c>
      <c r="E74" s="21">
        <v>20</v>
      </c>
      <c r="F74" s="71">
        <f t="shared" si="1"/>
        <v>15</v>
      </c>
    </row>
    <row r="75" spans="1:6">
      <c r="A75" s="28" t="s">
        <v>15</v>
      </c>
      <c r="B75" s="21">
        <v>136</v>
      </c>
      <c r="C75" s="21">
        <v>42</v>
      </c>
      <c r="D75" s="21" t="s">
        <v>14</v>
      </c>
      <c r="E75" s="21">
        <v>12</v>
      </c>
      <c r="F75" s="71">
        <f t="shared" si="1"/>
        <v>18</v>
      </c>
    </row>
    <row r="76" spans="1:6">
      <c r="A76" s="28" t="s">
        <v>15</v>
      </c>
      <c r="B76" s="21">
        <v>137</v>
      </c>
      <c r="C76" s="21">
        <v>34</v>
      </c>
      <c r="D76" s="21" t="s">
        <v>14</v>
      </c>
      <c r="E76" s="21">
        <v>12</v>
      </c>
      <c r="F76" s="71">
        <f t="shared" si="1"/>
        <v>14.571428571428569</v>
      </c>
    </row>
    <row r="77" spans="1:6">
      <c r="A77" s="28" t="s">
        <v>15</v>
      </c>
      <c r="B77" s="21">
        <v>138</v>
      </c>
      <c r="C77" s="21">
        <v>34</v>
      </c>
      <c r="D77" s="21" t="s">
        <v>14</v>
      </c>
      <c r="E77" s="21">
        <v>12</v>
      </c>
      <c r="F77" s="71">
        <f t="shared" si="1"/>
        <v>14.571428571428569</v>
      </c>
    </row>
    <row r="78" spans="1:6">
      <c r="A78" s="28" t="s">
        <v>18</v>
      </c>
      <c r="B78" s="21">
        <v>139</v>
      </c>
      <c r="C78" s="21">
        <v>15</v>
      </c>
      <c r="D78" s="21" t="s">
        <v>16</v>
      </c>
      <c r="E78" s="21">
        <v>20</v>
      </c>
      <c r="F78" s="71">
        <f t="shared" si="1"/>
        <v>10.714285714285714</v>
      </c>
    </row>
    <row r="79" spans="1:6">
      <c r="A79" s="28" t="s">
        <v>17</v>
      </c>
      <c r="B79" s="21"/>
      <c r="C79" s="21">
        <v>97</v>
      </c>
      <c r="D79" s="21" t="s">
        <v>16</v>
      </c>
      <c r="E79" s="21">
        <v>20</v>
      </c>
      <c r="F79" s="71">
        <f t="shared" si="1"/>
        <v>69.285714285714292</v>
      </c>
    </row>
    <row r="80" spans="1:6">
      <c r="A80" s="28" t="s">
        <v>17</v>
      </c>
      <c r="B80" s="21" t="s">
        <v>25</v>
      </c>
      <c r="C80" s="21">
        <v>97</v>
      </c>
      <c r="D80" s="21" t="s">
        <v>16</v>
      </c>
      <c r="E80" s="21">
        <v>20</v>
      </c>
      <c r="F80" s="71">
        <f t="shared" si="1"/>
        <v>69.285714285714292</v>
      </c>
    </row>
    <row r="81" spans="1:6">
      <c r="A81" s="272" t="s">
        <v>163</v>
      </c>
      <c r="B81" s="121"/>
      <c r="C81" s="121">
        <v>1193</v>
      </c>
      <c r="D81" s="121"/>
      <c r="E81" s="121"/>
      <c r="F81" s="122">
        <f>SUM(F42:F80)</f>
        <v>700.14285714285722</v>
      </c>
    </row>
    <row r="82" spans="1:6">
      <c r="A82" s="27" t="s">
        <v>37</v>
      </c>
      <c r="B82" s="21"/>
      <c r="C82" s="21"/>
      <c r="D82" s="21"/>
      <c r="E82" s="21"/>
      <c r="F82" s="72"/>
    </row>
    <row r="83" spans="1:6">
      <c r="A83" s="28" t="s">
        <v>33</v>
      </c>
      <c r="B83" s="21">
        <v>1</v>
      </c>
      <c r="C83" s="21">
        <v>53</v>
      </c>
      <c r="D83" s="21" t="s">
        <v>14</v>
      </c>
      <c r="E83" s="21">
        <v>12</v>
      </c>
      <c r="F83" s="71">
        <f>(C83/28)*E83</f>
        <v>22.714285714285715</v>
      </c>
    </row>
    <row r="84" spans="1:6">
      <c r="A84" s="28" t="s">
        <v>33</v>
      </c>
      <c r="B84" s="21">
        <v>2</v>
      </c>
      <c r="C84" s="21">
        <v>40</v>
      </c>
      <c r="D84" s="21" t="s">
        <v>16</v>
      </c>
      <c r="E84" s="21">
        <v>20</v>
      </c>
      <c r="F84" s="71">
        <f t="shared" ref="F84:F101" si="2">(C84/28)*E84</f>
        <v>28.571428571428573</v>
      </c>
    </row>
    <row r="85" spans="1:6">
      <c r="A85" s="28" t="s">
        <v>33</v>
      </c>
      <c r="B85" s="21">
        <v>3</v>
      </c>
      <c r="C85" s="21">
        <v>33</v>
      </c>
      <c r="D85" s="21" t="s">
        <v>16</v>
      </c>
      <c r="E85" s="21">
        <v>20</v>
      </c>
      <c r="F85" s="71">
        <f t="shared" si="2"/>
        <v>23.571428571428573</v>
      </c>
    </row>
    <row r="86" spans="1:6">
      <c r="A86" s="28" t="s">
        <v>33</v>
      </c>
      <c r="B86" s="21">
        <v>4</v>
      </c>
      <c r="C86" s="21">
        <v>27</v>
      </c>
      <c r="D86" s="21" t="s">
        <v>16</v>
      </c>
      <c r="E86" s="21">
        <v>20</v>
      </c>
      <c r="F86" s="71">
        <f t="shared" si="2"/>
        <v>19.285714285714285</v>
      </c>
    </row>
    <row r="87" spans="1:6">
      <c r="A87" s="28" t="s">
        <v>38</v>
      </c>
      <c r="B87" s="21">
        <v>5</v>
      </c>
      <c r="C87" s="21">
        <v>22</v>
      </c>
      <c r="D87" s="21" t="s">
        <v>14</v>
      </c>
      <c r="E87" s="21">
        <v>12</v>
      </c>
      <c r="F87" s="71">
        <f t="shared" si="2"/>
        <v>9.4285714285714288</v>
      </c>
    </row>
    <row r="88" spans="1:6">
      <c r="A88" s="28" t="s">
        <v>17</v>
      </c>
      <c r="B88" s="21"/>
      <c r="C88" s="21">
        <v>99</v>
      </c>
      <c r="D88" s="21" t="s">
        <v>16</v>
      </c>
      <c r="E88" s="21">
        <v>20</v>
      </c>
      <c r="F88" s="71">
        <f t="shared" si="2"/>
        <v>70.714285714285708</v>
      </c>
    </row>
    <row r="89" spans="1:6">
      <c r="A89" s="28" t="s">
        <v>13</v>
      </c>
      <c r="B89" s="21">
        <v>7</v>
      </c>
      <c r="C89" s="21">
        <v>16</v>
      </c>
      <c r="D89" s="21" t="s">
        <v>14</v>
      </c>
      <c r="E89" s="21">
        <v>12</v>
      </c>
      <c r="F89" s="71">
        <f t="shared" si="2"/>
        <v>6.8571428571428568</v>
      </c>
    </row>
    <row r="90" spans="1:6">
      <c r="A90" s="28" t="s">
        <v>33</v>
      </c>
      <c r="B90" s="21">
        <v>8</v>
      </c>
      <c r="C90" s="21">
        <v>57</v>
      </c>
      <c r="D90" s="21" t="s">
        <v>16</v>
      </c>
      <c r="E90" s="21">
        <v>20</v>
      </c>
      <c r="F90" s="71">
        <f t="shared" si="2"/>
        <v>40.714285714285708</v>
      </c>
    </row>
    <row r="91" spans="1:6">
      <c r="A91" s="28" t="s">
        <v>33</v>
      </c>
      <c r="B91" s="21">
        <v>9</v>
      </c>
      <c r="C91" s="21">
        <v>74</v>
      </c>
      <c r="D91" s="21" t="s">
        <v>16</v>
      </c>
      <c r="E91" s="21">
        <v>20</v>
      </c>
      <c r="F91" s="71">
        <f t="shared" si="2"/>
        <v>52.857142857142854</v>
      </c>
    </row>
    <row r="92" spans="1:6">
      <c r="A92" s="28" t="s">
        <v>13</v>
      </c>
      <c r="B92" s="21">
        <v>10</v>
      </c>
      <c r="C92" s="21">
        <v>8</v>
      </c>
      <c r="D92" s="21" t="s">
        <v>14</v>
      </c>
      <c r="E92" s="21">
        <v>12</v>
      </c>
      <c r="F92" s="71">
        <f t="shared" si="2"/>
        <v>3.4285714285714284</v>
      </c>
    </row>
    <row r="93" spans="1:6">
      <c r="A93" s="28" t="s">
        <v>33</v>
      </c>
      <c r="B93" s="21">
        <v>11</v>
      </c>
      <c r="C93" s="21">
        <v>97</v>
      </c>
      <c r="D93" s="21" t="s">
        <v>16</v>
      </c>
      <c r="E93" s="21">
        <v>20</v>
      </c>
      <c r="F93" s="71">
        <f t="shared" si="2"/>
        <v>69.285714285714292</v>
      </c>
    </row>
    <row r="94" spans="1:6">
      <c r="A94" s="28" t="s">
        <v>33</v>
      </c>
      <c r="B94" s="21">
        <v>12</v>
      </c>
      <c r="C94" s="21">
        <v>74</v>
      </c>
      <c r="D94" s="21" t="s">
        <v>16</v>
      </c>
      <c r="E94" s="21">
        <v>20</v>
      </c>
      <c r="F94" s="71">
        <f t="shared" si="2"/>
        <v>52.857142857142854</v>
      </c>
    </row>
    <row r="95" spans="1:6">
      <c r="A95" s="28" t="s">
        <v>13</v>
      </c>
      <c r="B95" s="21">
        <v>15</v>
      </c>
      <c r="C95" s="21">
        <v>21</v>
      </c>
      <c r="D95" s="21" t="s">
        <v>14</v>
      </c>
      <c r="E95" s="21">
        <v>12</v>
      </c>
      <c r="F95" s="71">
        <f t="shared" si="2"/>
        <v>9</v>
      </c>
    </row>
    <row r="96" spans="1:6">
      <c r="A96" s="28" t="s">
        <v>39</v>
      </c>
      <c r="B96" s="21">
        <v>16</v>
      </c>
      <c r="C96" s="21">
        <v>50</v>
      </c>
      <c r="D96" s="21" t="s">
        <v>16</v>
      </c>
      <c r="E96" s="21">
        <v>20</v>
      </c>
      <c r="F96" s="71">
        <f t="shared" si="2"/>
        <v>35.714285714285715</v>
      </c>
    </row>
    <row r="97" spans="1:6">
      <c r="A97" s="28" t="s">
        <v>39</v>
      </c>
      <c r="B97" s="21">
        <v>17</v>
      </c>
      <c r="C97" s="21">
        <v>34</v>
      </c>
      <c r="D97" s="21" t="s">
        <v>14</v>
      </c>
      <c r="E97" s="21">
        <v>12</v>
      </c>
      <c r="F97" s="71">
        <f t="shared" si="2"/>
        <v>14.571428571428569</v>
      </c>
    </row>
    <row r="98" spans="1:6">
      <c r="A98" s="28" t="s">
        <v>13</v>
      </c>
      <c r="B98" s="21">
        <v>18</v>
      </c>
      <c r="C98" s="21">
        <v>18</v>
      </c>
      <c r="D98" s="21" t="s">
        <v>14</v>
      </c>
      <c r="E98" s="21">
        <v>12</v>
      </c>
      <c r="F98" s="71">
        <f t="shared" si="2"/>
        <v>7.7142857142857153</v>
      </c>
    </row>
    <row r="99" spans="1:6">
      <c r="A99" s="28" t="s">
        <v>15</v>
      </c>
      <c r="B99" s="21">
        <v>19</v>
      </c>
      <c r="C99" s="21">
        <v>51</v>
      </c>
      <c r="D99" s="21" t="s">
        <v>16</v>
      </c>
      <c r="E99" s="21">
        <v>20</v>
      </c>
      <c r="F99" s="71">
        <f t="shared" si="2"/>
        <v>36.428571428571431</v>
      </c>
    </row>
    <row r="100" spans="1:6">
      <c r="A100" s="28" t="s">
        <v>18</v>
      </c>
      <c r="B100" s="21">
        <v>20</v>
      </c>
      <c r="C100" s="21">
        <v>6</v>
      </c>
      <c r="D100" s="21" t="s">
        <v>16</v>
      </c>
      <c r="E100" s="21">
        <v>20</v>
      </c>
      <c r="F100" s="71">
        <f t="shared" si="2"/>
        <v>4.2857142857142856</v>
      </c>
    </row>
    <row r="101" spans="1:6">
      <c r="A101" s="28" t="s">
        <v>17</v>
      </c>
      <c r="B101" s="21"/>
      <c r="C101" s="21">
        <v>23</v>
      </c>
      <c r="D101" s="21" t="s">
        <v>16</v>
      </c>
      <c r="E101" s="21">
        <v>20</v>
      </c>
      <c r="F101" s="71">
        <f t="shared" si="2"/>
        <v>16.428571428571427</v>
      </c>
    </row>
    <row r="102" spans="1:6">
      <c r="A102" s="272" t="s">
        <v>163</v>
      </c>
      <c r="B102" s="121"/>
      <c r="C102" s="121">
        <v>803</v>
      </c>
      <c r="D102" s="121"/>
      <c r="E102" s="121"/>
      <c r="F102" s="122">
        <f>SUM(F83:F101)</f>
        <v>524.42857142857133</v>
      </c>
    </row>
    <row r="103" spans="1:6">
      <c r="A103" s="440" t="s">
        <v>1069</v>
      </c>
      <c r="B103" s="441"/>
      <c r="C103" s="424">
        <f>C102+C81+C40</f>
        <v>3274</v>
      </c>
      <c r="D103" s="424"/>
      <c r="E103" s="424"/>
      <c r="F103" s="425">
        <f t="shared" ref="F103" si="3">F102+F81+F40</f>
        <v>2083.4285714285716</v>
      </c>
    </row>
    <row r="104" spans="1:6" ht="21.75" customHeight="1">
      <c r="A104" s="442" t="s">
        <v>165</v>
      </c>
      <c r="B104" s="442"/>
      <c r="C104" s="442"/>
      <c r="D104" s="442"/>
      <c r="E104" s="442"/>
      <c r="F104" s="442"/>
    </row>
    <row r="105" spans="1:6">
      <c r="A105" s="445" t="s">
        <v>130</v>
      </c>
      <c r="B105" s="445"/>
      <c r="C105" s="445"/>
      <c r="F105" s="78"/>
    </row>
    <row r="106" spans="1:6">
      <c r="A106" s="35" t="s">
        <v>534</v>
      </c>
      <c r="B106" s="35"/>
      <c r="C106" s="35"/>
      <c r="D106" s="36"/>
      <c r="F106" s="78"/>
    </row>
    <row r="107" spans="1:6">
      <c r="A107" s="447" t="s">
        <v>952</v>
      </c>
      <c r="B107" s="447"/>
      <c r="C107" s="447"/>
      <c r="D107" s="447"/>
      <c r="E107" s="447"/>
      <c r="F107" s="447"/>
    </row>
    <row r="108" spans="1:6" ht="15.75" customHeight="1">
      <c r="A108" s="446" t="s">
        <v>943</v>
      </c>
      <c r="B108" s="446"/>
      <c r="C108" s="446"/>
      <c r="D108" s="446"/>
      <c r="E108" s="446"/>
      <c r="F108" s="446"/>
    </row>
    <row r="109" spans="1:6" ht="47.25">
      <c r="A109" s="25" t="s">
        <v>3</v>
      </c>
      <c r="B109" s="11" t="s">
        <v>4</v>
      </c>
      <c r="C109" s="11" t="s">
        <v>5</v>
      </c>
      <c r="D109" s="12" t="s">
        <v>6</v>
      </c>
      <c r="E109" s="12" t="s">
        <v>7</v>
      </c>
      <c r="F109" s="68" t="s">
        <v>8</v>
      </c>
    </row>
    <row r="110" spans="1:6">
      <c r="A110" s="26"/>
      <c r="B110" s="19"/>
      <c r="C110" s="13" t="s">
        <v>9</v>
      </c>
      <c r="D110" s="13" t="s">
        <v>10</v>
      </c>
      <c r="E110" s="20" t="s">
        <v>11</v>
      </c>
      <c r="F110" s="69" t="s">
        <v>9</v>
      </c>
    </row>
    <row r="111" spans="1:6">
      <c r="A111" s="8" t="s">
        <v>166</v>
      </c>
      <c r="B111" s="43">
        <v>5</v>
      </c>
      <c r="C111" s="10">
        <v>52.5</v>
      </c>
      <c r="D111" s="2" t="s">
        <v>14</v>
      </c>
      <c r="E111" s="2">
        <v>12</v>
      </c>
      <c r="F111" s="80">
        <f>(C111/28)*E111</f>
        <v>22.5</v>
      </c>
    </row>
    <row r="112" spans="1:6">
      <c r="A112" s="8" t="s">
        <v>166</v>
      </c>
      <c r="B112" s="10">
        <v>6</v>
      </c>
      <c r="C112" s="10">
        <v>43.75</v>
      </c>
      <c r="D112" s="2" t="s">
        <v>30</v>
      </c>
      <c r="E112" s="2">
        <v>8</v>
      </c>
      <c r="F112" s="80">
        <f t="shared" ref="F112:F165" si="4">(C112/28)*E112</f>
        <v>12.5</v>
      </c>
    </row>
    <row r="113" spans="1:6">
      <c r="A113" s="8" t="s">
        <v>166</v>
      </c>
      <c r="B113" s="10">
        <v>7</v>
      </c>
      <c r="C113" s="10">
        <v>31</v>
      </c>
      <c r="D113" s="2" t="s">
        <v>14</v>
      </c>
      <c r="E113" s="2">
        <v>12</v>
      </c>
      <c r="F113" s="80">
        <f t="shared" si="4"/>
        <v>13.285714285714286</v>
      </c>
    </row>
    <row r="114" spans="1:6">
      <c r="A114" s="8" t="s">
        <v>167</v>
      </c>
      <c r="B114" s="10">
        <v>10</v>
      </c>
      <c r="C114" s="10">
        <v>44.5</v>
      </c>
      <c r="D114" s="2" t="s">
        <v>16</v>
      </c>
      <c r="E114" s="2">
        <v>20</v>
      </c>
      <c r="F114" s="80">
        <f t="shared" si="4"/>
        <v>31.785714285714285</v>
      </c>
    </row>
    <row r="115" spans="1:6">
      <c r="A115" s="8" t="s">
        <v>167</v>
      </c>
      <c r="B115" s="10">
        <v>11</v>
      </c>
      <c r="C115" s="10">
        <v>11</v>
      </c>
      <c r="D115" s="2" t="s">
        <v>16</v>
      </c>
      <c r="E115" s="2">
        <v>20</v>
      </c>
      <c r="F115" s="80">
        <f t="shared" si="4"/>
        <v>7.8571428571428568</v>
      </c>
    </row>
    <row r="116" spans="1:6">
      <c r="A116" s="8" t="s">
        <v>167</v>
      </c>
      <c r="B116" s="10">
        <v>12</v>
      </c>
      <c r="C116" s="10">
        <v>46</v>
      </c>
      <c r="D116" s="2" t="s">
        <v>16</v>
      </c>
      <c r="E116" s="2">
        <v>20</v>
      </c>
      <c r="F116" s="80">
        <f t="shared" si="4"/>
        <v>32.857142857142854</v>
      </c>
    </row>
    <row r="117" spans="1:6">
      <c r="A117" s="8" t="s">
        <v>167</v>
      </c>
      <c r="B117" s="10">
        <v>14</v>
      </c>
      <c r="C117" s="10">
        <v>23</v>
      </c>
      <c r="D117" s="2" t="s">
        <v>16</v>
      </c>
      <c r="E117" s="2">
        <v>20</v>
      </c>
      <c r="F117" s="80">
        <f t="shared" si="4"/>
        <v>16.428571428571427</v>
      </c>
    </row>
    <row r="118" spans="1:6">
      <c r="A118" s="8" t="s">
        <v>167</v>
      </c>
      <c r="B118" s="10">
        <v>15</v>
      </c>
      <c r="C118" s="10">
        <v>15.5</v>
      </c>
      <c r="D118" s="2" t="s">
        <v>16</v>
      </c>
      <c r="E118" s="2">
        <v>20</v>
      </c>
      <c r="F118" s="80">
        <f t="shared" si="4"/>
        <v>11.071428571428573</v>
      </c>
    </row>
    <row r="119" spans="1:6">
      <c r="A119" s="8" t="s">
        <v>167</v>
      </c>
      <c r="B119" s="10">
        <v>16</v>
      </c>
      <c r="C119" s="10">
        <v>15</v>
      </c>
      <c r="D119" s="2" t="s">
        <v>16</v>
      </c>
      <c r="E119" s="2">
        <v>20</v>
      </c>
      <c r="F119" s="80">
        <f t="shared" si="4"/>
        <v>10.714285714285714</v>
      </c>
    </row>
    <row r="120" spans="1:6">
      <c r="A120" s="8" t="s">
        <v>167</v>
      </c>
      <c r="B120" s="10">
        <v>17</v>
      </c>
      <c r="C120" s="10">
        <v>18</v>
      </c>
      <c r="D120" s="2" t="s">
        <v>14</v>
      </c>
      <c r="E120" s="2">
        <v>12</v>
      </c>
      <c r="F120" s="80">
        <f t="shared" si="4"/>
        <v>7.7142857142857153</v>
      </c>
    </row>
    <row r="121" spans="1:6">
      <c r="A121" s="8" t="s">
        <v>166</v>
      </c>
      <c r="B121" s="10">
        <v>18</v>
      </c>
      <c r="C121" s="10">
        <v>35.5</v>
      </c>
      <c r="D121" s="2" t="s">
        <v>14</v>
      </c>
      <c r="E121" s="2">
        <v>12</v>
      </c>
      <c r="F121" s="80">
        <f t="shared" si="4"/>
        <v>15.214285714285714</v>
      </c>
    </row>
    <row r="122" spans="1:6">
      <c r="A122" s="8" t="s">
        <v>167</v>
      </c>
      <c r="B122" s="10">
        <v>19</v>
      </c>
      <c r="C122" s="10">
        <v>19</v>
      </c>
      <c r="D122" s="2" t="s">
        <v>30</v>
      </c>
      <c r="E122" s="2">
        <v>8</v>
      </c>
      <c r="F122" s="80">
        <f t="shared" si="4"/>
        <v>5.4285714285714288</v>
      </c>
    </row>
    <row r="123" spans="1:6">
      <c r="A123" s="8" t="s">
        <v>167</v>
      </c>
      <c r="B123" s="10">
        <v>20</v>
      </c>
      <c r="C123" s="10">
        <v>16</v>
      </c>
      <c r="D123" s="2" t="s">
        <v>14</v>
      </c>
      <c r="E123" s="2">
        <v>12</v>
      </c>
      <c r="F123" s="80">
        <f t="shared" si="4"/>
        <v>6.8571428571428568</v>
      </c>
    </row>
    <row r="124" spans="1:6">
      <c r="A124" s="8" t="s">
        <v>167</v>
      </c>
      <c r="B124" s="10">
        <v>21</v>
      </c>
      <c r="C124" s="10">
        <v>15</v>
      </c>
      <c r="D124" s="2" t="s">
        <v>168</v>
      </c>
      <c r="E124" s="2">
        <v>4</v>
      </c>
      <c r="F124" s="80">
        <f t="shared" si="4"/>
        <v>2.1428571428571428</v>
      </c>
    </row>
    <row r="125" spans="1:6">
      <c r="A125" s="8" t="s">
        <v>166</v>
      </c>
      <c r="B125" s="10">
        <v>22</v>
      </c>
      <c r="C125" s="10">
        <v>71</v>
      </c>
      <c r="D125" s="2" t="s">
        <v>14</v>
      </c>
      <c r="E125" s="2">
        <v>12</v>
      </c>
      <c r="F125" s="80">
        <f t="shared" si="4"/>
        <v>30.428571428571427</v>
      </c>
    </row>
    <row r="126" spans="1:6">
      <c r="A126" s="8" t="s">
        <v>167</v>
      </c>
      <c r="B126" s="10">
        <v>23</v>
      </c>
      <c r="C126" s="10">
        <v>15.5</v>
      </c>
      <c r="D126" s="2" t="s">
        <v>14</v>
      </c>
      <c r="E126" s="2">
        <v>12</v>
      </c>
      <c r="F126" s="80">
        <f t="shared" si="4"/>
        <v>6.6428571428571432</v>
      </c>
    </row>
    <row r="127" spans="1:6">
      <c r="A127" s="8" t="s">
        <v>166</v>
      </c>
      <c r="B127" s="10">
        <v>24</v>
      </c>
      <c r="C127" s="10">
        <v>45.5</v>
      </c>
      <c r="D127" s="2" t="s">
        <v>14</v>
      </c>
      <c r="E127" s="2">
        <v>12</v>
      </c>
      <c r="F127" s="80">
        <f t="shared" si="4"/>
        <v>19.5</v>
      </c>
    </row>
    <row r="128" spans="1:6">
      <c r="A128" s="8" t="s">
        <v>169</v>
      </c>
      <c r="B128" s="10" t="s">
        <v>170</v>
      </c>
      <c r="C128" s="10">
        <v>140</v>
      </c>
      <c r="D128" s="2" t="s">
        <v>171</v>
      </c>
      <c r="E128" s="2">
        <v>24</v>
      </c>
      <c r="F128" s="80">
        <f t="shared" si="4"/>
        <v>120</v>
      </c>
    </row>
    <row r="129" spans="1:6">
      <c r="A129" s="8" t="s">
        <v>169</v>
      </c>
      <c r="B129" s="10" t="s">
        <v>172</v>
      </c>
      <c r="C129" s="10">
        <v>140</v>
      </c>
      <c r="D129" s="2" t="s">
        <v>171</v>
      </c>
      <c r="E129" s="2">
        <v>24</v>
      </c>
      <c r="F129" s="80">
        <f t="shared" si="4"/>
        <v>120</v>
      </c>
    </row>
    <row r="130" spans="1:6">
      <c r="A130" s="8" t="s">
        <v>169</v>
      </c>
      <c r="B130" s="10" t="s">
        <v>173</v>
      </c>
      <c r="C130" s="10">
        <v>93</v>
      </c>
      <c r="D130" s="2" t="s">
        <v>171</v>
      </c>
      <c r="E130" s="2">
        <v>24</v>
      </c>
      <c r="F130" s="80">
        <f t="shared" si="4"/>
        <v>79.714285714285722</v>
      </c>
    </row>
    <row r="131" spans="1:6">
      <c r="A131" s="8" t="s">
        <v>174</v>
      </c>
      <c r="B131" s="10">
        <v>30</v>
      </c>
      <c r="C131" s="10">
        <v>28</v>
      </c>
      <c r="D131" s="2" t="s">
        <v>30</v>
      </c>
      <c r="E131" s="2">
        <v>8</v>
      </c>
      <c r="F131" s="80">
        <f t="shared" si="4"/>
        <v>8</v>
      </c>
    </row>
    <row r="132" spans="1:6">
      <c r="A132" s="8" t="s">
        <v>169</v>
      </c>
      <c r="B132" s="10" t="s">
        <v>175</v>
      </c>
      <c r="C132" s="10">
        <v>140</v>
      </c>
      <c r="D132" s="2" t="s">
        <v>171</v>
      </c>
      <c r="E132" s="2">
        <v>24</v>
      </c>
      <c r="F132" s="80">
        <f t="shared" si="4"/>
        <v>120</v>
      </c>
    </row>
    <row r="133" spans="1:6">
      <c r="A133" s="8" t="s">
        <v>166</v>
      </c>
      <c r="B133" s="10">
        <v>33</v>
      </c>
      <c r="C133" s="10">
        <v>45</v>
      </c>
      <c r="D133" s="2" t="s">
        <v>14</v>
      </c>
      <c r="E133" s="2">
        <v>12</v>
      </c>
      <c r="F133" s="80">
        <f t="shared" si="4"/>
        <v>19.285714285714285</v>
      </c>
    </row>
    <row r="134" spans="1:6">
      <c r="A134" s="8" t="s">
        <v>167</v>
      </c>
      <c r="B134" s="10">
        <v>35</v>
      </c>
      <c r="C134" s="10">
        <v>15</v>
      </c>
      <c r="D134" s="2" t="s">
        <v>14</v>
      </c>
      <c r="E134" s="2">
        <v>12</v>
      </c>
      <c r="F134" s="80">
        <f t="shared" si="4"/>
        <v>6.4285714285714288</v>
      </c>
    </row>
    <row r="135" spans="1:6">
      <c r="A135" s="8" t="s">
        <v>166</v>
      </c>
      <c r="B135" s="10">
        <v>36</v>
      </c>
      <c r="C135" s="10">
        <v>43.5</v>
      </c>
      <c r="D135" s="2" t="s">
        <v>171</v>
      </c>
      <c r="E135" s="2">
        <v>24</v>
      </c>
      <c r="F135" s="80">
        <f t="shared" si="4"/>
        <v>37.285714285714285</v>
      </c>
    </row>
    <row r="136" spans="1:6">
      <c r="A136" s="8" t="s">
        <v>118</v>
      </c>
      <c r="B136" s="10">
        <v>38</v>
      </c>
      <c r="C136" s="10">
        <v>36</v>
      </c>
      <c r="D136" s="2" t="s">
        <v>14</v>
      </c>
      <c r="E136" s="2">
        <v>12</v>
      </c>
      <c r="F136" s="80">
        <f t="shared" si="4"/>
        <v>15.428571428571431</v>
      </c>
    </row>
    <row r="137" spans="1:6">
      <c r="A137" s="8" t="s">
        <v>166</v>
      </c>
      <c r="B137" s="10">
        <v>39</v>
      </c>
      <c r="C137" s="10">
        <v>78</v>
      </c>
      <c r="D137" s="2" t="s">
        <v>14</v>
      </c>
      <c r="E137" s="2">
        <v>12</v>
      </c>
      <c r="F137" s="80">
        <f t="shared" si="4"/>
        <v>33.428571428571431</v>
      </c>
    </row>
    <row r="138" spans="1:6">
      <c r="A138" s="8" t="s">
        <v>166</v>
      </c>
      <c r="B138" s="2">
        <v>40</v>
      </c>
      <c r="C138" s="10">
        <v>49</v>
      </c>
      <c r="D138" s="2" t="s">
        <v>14</v>
      </c>
      <c r="E138" s="2">
        <v>12</v>
      </c>
      <c r="F138" s="80">
        <f t="shared" si="4"/>
        <v>21</v>
      </c>
    </row>
    <row r="139" spans="1:6">
      <c r="A139" s="8" t="s">
        <v>166</v>
      </c>
      <c r="B139" s="2">
        <v>41</v>
      </c>
      <c r="C139" s="46">
        <v>50</v>
      </c>
      <c r="D139" s="2" t="s">
        <v>14</v>
      </c>
      <c r="E139" s="2">
        <v>12</v>
      </c>
      <c r="F139" s="80">
        <f t="shared" si="4"/>
        <v>21.428571428571431</v>
      </c>
    </row>
    <row r="140" spans="1:6">
      <c r="A140" s="8" t="s">
        <v>166</v>
      </c>
      <c r="B140" s="43" t="s">
        <v>176</v>
      </c>
      <c r="C140" s="2">
        <v>31</v>
      </c>
      <c r="D140" s="2" t="s">
        <v>14</v>
      </c>
      <c r="E140" s="2">
        <v>12</v>
      </c>
      <c r="F140" s="80">
        <f t="shared" si="4"/>
        <v>13.285714285714286</v>
      </c>
    </row>
    <row r="141" spans="1:6">
      <c r="A141" s="8" t="s">
        <v>167</v>
      </c>
      <c r="B141" s="43" t="s">
        <v>177</v>
      </c>
      <c r="C141" s="10">
        <v>20</v>
      </c>
      <c r="D141" s="2" t="s">
        <v>30</v>
      </c>
      <c r="E141" s="2">
        <v>8</v>
      </c>
      <c r="F141" s="80">
        <f t="shared" si="4"/>
        <v>5.7142857142857144</v>
      </c>
    </row>
    <row r="142" spans="1:6">
      <c r="A142" s="8" t="s">
        <v>169</v>
      </c>
      <c r="B142" s="10">
        <v>47</v>
      </c>
      <c r="C142" s="10">
        <v>34</v>
      </c>
      <c r="D142" s="2" t="s">
        <v>14</v>
      </c>
      <c r="E142" s="2">
        <v>12</v>
      </c>
      <c r="F142" s="80">
        <f t="shared" si="4"/>
        <v>14.571428571428569</v>
      </c>
    </row>
    <row r="143" spans="1:6">
      <c r="A143" s="8" t="s">
        <v>167</v>
      </c>
      <c r="B143" s="10">
        <v>53</v>
      </c>
      <c r="C143" s="10">
        <v>18</v>
      </c>
      <c r="D143" s="2" t="s">
        <v>30</v>
      </c>
      <c r="E143" s="2">
        <v>8</v>
      </c>
      <c r="F143" s="80">
        <f t="shared" si="4"/>
        <v>5.1428571428571432</v>
      </c>
    </row>
    <row r="144" spans="1:6">
      <c r="A144" s="8" t="s">
        <v>167</v>
      </c>
      <c r="B144" s="10">
        <v>54</v>
      </c>
      <c r="C144" s="10">
        <v>16</v>
      </c>
      <c r="D144" s="2" t="s">
        <v>30</v>
      </c>
      <c r="E144" s="2">
        <v>8</v>
      </c>
      <c r="F144" s="80">
        <f t="shared" si="4"/>
        <v>4.5714285714285712</v>
      </c>
    </row>
    <row r="145" spans="1:6">
      <c r="A145" s="8" t="s">
        <v>167</v>
      </c>
      <c r="B145" s="10">
        <v>55</v>
      </c>
      <c r="C145" s="10">
        <v>16</v>
      </c>
      <c r="D145" s="2" t="s">
        <v>14</v>
      </c>
      <c r="E145" s="2">
        <v>12</v>
      </c>
      <c r="F145" s="80">
        <f t="shared" si="4"/>
        <v>6.8571428571428568</v>
      </c>
    </row>
    <row r="146" spans="1:6">
      <c r="A146" s="8" t="s">
        <v>167</v>
      </c>
      <c r="B146" s="10">
        <v>56</v>
      </c>
      <c r="C146" s="10">
        <v>16.5</v>
      </c>
      <c r="D146" s="2" t="s">
        <v>14</v>
      </c>
      <c r="E146" s="2">
        <v>12</v>
      </c>
      <c r="F146" s="80">
        <f t="shared" si="4"/>
        <v>7.0714285714285712</v>
      </c>
    </row>
    <row r="147" spans="1:6">
      <c r="A147" s="8" t="s">
        <v>167</v>
      </c>
      <c r="B147" s="10">
        <v>57</v>
      </c>
      <c r="C147" s="10">
        <v>17</v>
      </c>
      <c r="D147" s="2" t="s">
        <v>14</v>
      </c>
      <c r="E147" s="2">
        <v>12</v>
      </c>
      <c r="F147" s="80">
        <f t="shared" si="4"/>
        <v>7.2857142857142847</v>
      </c>
    </row>
    <row r="148" spans="1:6">
      <c r="A148" s="8" t="s">
        <v>166</v>
      </c>
      <c r="B148" s="10">
        <v>58</v>
      </c>
      <c r="C148" s="10">
        <v>34</v>
      </c>
      <c r="D148" s="2" t="s">
        <v>178</v>
      </c>
      <c r="E148" s="2">
        <v>16</v>
      </c>
      <c r="F148" s="80">
        <f t="shared" si="4"/>
        <v>19.428571428571427</v>
      </c>
    </row>
    <row r="149" spans="1:6">
      <c r="A149" s="8" t="s">
        <v>167</v>
      </c>
      <c r="B149" s="10">
        <v>59</v>
      </c>
      <c r="C149" s="10">
        <v>16.5</v>
      </c>
      <c r="D149" s="2" t="s">
        <v>14</v>
      </c>
      <c r="E149" s="2">
        <v>12</v>
      </c>
      <c r="F149" s="80">
        <f t="shared" si="4"/>
        <v>7.0714285714285712</v>
      </c>
    </row>
    <row r="150" spans="1:6">
      <c r="A150" s="8" t="s">
        <v>179</v>
      </c>
      <c r="B150" s="10">
        <v>60</v>
      </c>
      <c r="C150" s="10">
        <v>16</v>
      </c>
      <c r="D150" s="2" t="s">
        <v>30</v>
      </c>
      <c r="E150" s="2">
        <v>8</v>
      </c>
      <c r="F150" s="80">
        <f t="shared" si="4"/>
        <v>4.5714285714285712</v>
      </c>
    </row>
    <row r="151" spans="1:6">
      <c r="A151" s="8" t="s">
        <v>166</v>
      </c>
      <c r="B151" s="10">
        <v>61</v>
      </c>
      <c r="C151" s="10">
        <v>34</v>
      </c>
      <c r="D151" s="2" t="s">
        <v>178</v>
      </c>
      <c r="E151" s="2">
        <v>16</v>
      </c>
      <c r="F151" s="80">
        <f t="shared" si="4"/>
        <v>19.428571428571427</v>
      </c>
    </row>
    <row r="152" spans="1:6">
      <c r="A152" s="8" t="s">
        <v>18</v>
      </c>
      <c r="B152" s="10">
        <v>8</v>
      </c>
      <c r="C152" s="10">
        <v>21</v>
      </c>
      <c r="D152" s="2" t="s">
        <v>171</v>
      </c>
      <c r="E152" s="2">
        <v>24</v>
      </c>
      <c r="F152" s="80">
        <f t="shared" si="4"/>
        <v>18</v>
      </c>
    </row>
    <row r="153" spans="1:6">
      <c r="A153" s="8" t="s">
        <v>18</v>
      </c>
      <c r="B153" s="10">
        <v>9</v>
      </c>
      <c r="C153" s="10">
        <v>17</v>
      </c>
      <c r="D153" s="2" t="s">
        <v>171</v>
      </c>
      <c r="E153" s="2">
        <v>24</v>
      </c>
      <c r="F153" s="80">
        <f t="shared" si="4"/>
        <v>14.571428571428569</v>
      </c>
    </row>
    <row r="154" spans="1:6">
      <c r="A154" s="8" t="s">
        <v>18</v>
      </c>
      <c r="B154" s="10">
        <v>32</v>
      </c>
      <c r="C154" s="10">
        <v>18.5</v>
      </c>
      <c r="D154" s="2" t="s">
        <v>171</v>
      </c>
      <c r="E154" s="2">
        <v>24</v>
      </c>
      <c r="F154" s="80">
        <f t="shared" si="4"/>
        <v>15.857142857142858</v>
      </c>
    </row>
    <row r="155" spans="1:6">
      <c r="A155" s="8" t="s">
        <v>18</v>
      </c>
      <c r="B155" s="10">
        <v>37</v>
      </c>
      <c r="C155" s="10">
        <v>18.5</v>
      </c>
      <c r="D155" s="2" t="s">
        <v>171</v>
      </c>
      <c r="E155" s="2">
        <v>24</v>
      </c>
      <c r="F155" s="80">
        <f t="shared" si="4"/>
        <v>15.857142857142858</v>
      </c>
    </row>
    <row r="156" spans="1:6">
      <c r="A156" s="8" t="s">
        <v>18</v>
      </c>
      <c r="B156" s="10">
        <v>50</v>
      </c>
      <c r="C156" s="10">
        <v>16</v>
      </c>
      <c r="D156" s="2" t="s">
        <v>171</v>
      </c>
      <c r="E156" s="2">
        <v>24</v>
      </c>
      <c r="F156" s="80">
        <f t="shared" si="4"/>
        <v>13.714285714285714</v>
      </c>
    </row>
    <row r="157" spans="1:6">
      <c r="A157" s="8" t="s">
        <v>18</v>
      </c>
      <c r="B157" s="10">
        <v>51</v>
      </c>
      <c r="C157" s="10">
        <v>16</v>
      </c>
      <c r="D157" s="2" t="s">
        <v>171</v>
      </c>
      <c r="E157" s="2">
        <v>24</v>
      </c>
      <c r="F157" s="80">
        <f t="shared" si="4"/>
        <v>13.714285714285714</v>
      </c>
    </row>
    <row r="158" spans="1:6">
      <c r="A158" s="8" t="s">
        <v>180</v>
      </c>
      <c r="B158" s="10"/>
      <c r="C158" s="10">
        <v>77</v>
      </c>
      <c r="D158" s="2" t="s">
        <v>171</v>
      </c>
      <c r="E158" s="2">
        <v>24</v>
      </c>
      <c r="F158" s="80">
        <f t="shared" si="4"/>
        <v>66</v>
      </c>
    </row>
    <row r="159" spans="1:6">
      <c r="A159" s="8" t="s">
        <v>118</v>
      </c>
      <c r="B159" s="10"/>
      <c r="C159" s="10">
        <v>187</v>
      </c>
      <c r="D159" s="2" t="s">
        <v>171</v>
      </c>
      <c r="E159" s="2">
        <v>24</v>
      </c>
      <c r="F159" s="80">
        <f t="shared" si="4"/>
        <v>160.28571428571428</v>
      </c>
    </row>
    <row r="160" spans="1:6">
      <c r="A160" s="8" t="s">
        <v>118</v>
      </c>
      <c r="B160" s="10"/>
      <c r="C160" s="10">
        <v>128</v>
      </c>
      <c r="D160" s="2" t="s">
        <v>171</v>
      </c>
      <c r="E160" s="2">
        <v>24</v>
      </c>
      <c r="F160" s="80">
        <f t="shared" si="4"/>
        <v>109.71428571428571</v>
      </c>
    </row>
    <row r="161" spans="1:6">
      <c r="A161" s="57" t="s">
        <v>181</v>
      </c>
      <c r="B161" s="58"/>
      <c r="C161" s="10">
        <v>16</v>
      </c>
      <c r="D161" s="2" t="s">
        <v>171</v>
      </c>
      <c r="E161" s="2">
        <v>24</v>
      </c>
      <c r="F161" s="80">
        <f t="shared" si="4"/>
        <v>13.714285714285714</v>
      </c>
    </row>
    <row r="162" spans="1:6">
      <c r="A162" s="57" t="s">
        <v>181</v>
      </c>
      <c r="B162" s="58"/>
      <c r="C162" s="46">
        <v>37</v>
      </c>
      <c r="D162" s="2" t="s">
        <v>171</v>
      </c>
      <c r="E162" s="2">
        <v>24</v>
      </c>
      <c r="F162" s="80">
        <f t="shared" si="4"/>
        <v>31.714285714285715</v>
      </c>
    </row>
    <row r="163" spans="1:6">
      <c r="A163" s="57" t="s">
        <v>182</v>
      </c>
      <c r="B163" s="44"/>
      <c r="C163" s="58">
        <v>13</v>
      </c>
      <c r="D163" s="2" t="s">
        <v>171</v>
      </c>
      <c r="E163" s="2">
        <v>24</v>
      </c>
      <c r="F163" s="80">
        <f t="shared" si="4"/>
        <v>11.142857142857142</v>
      </c>
    </row>
    <row r="164" spans="1:6">
      <c r="A164" s="57" t="s">
        <v>182</v>
      </c>
      <c r="B164" s="44"/>
      <c r="C164" s="10">
        <v>15</v>
      </c>
      <c r="D164" s="2" t="s">
        <v>171</v>
      </c>
      <c r="E164" s="2">
        <v>24</v>
      </c>
      <c r="F164" s="80">
        <f t="shared" si="4"/>
        <v>12.857142857142858</v>
      </c>
    </row>
    <row r="165" spans="1:6">
      <c r="A165" s="8" t="s">
        <v>183</v>
      </c>
      <c r="B165" s="10"/>
      <c r="C165" s="10">
        <v>140</v>
      </c>
      <c r="D165" s="2" t="s">
        <v>171</v>
      </c>
      <c r="E165" s="2">
        <v>24</v>
      </c>
      <c r="F165" s="80">
        <f t="shared" si="4"/>
        <v>120</v>
      </c>
    </row>
    <row r="166" spans="1:6">
      <c r="A166" s="273" t="s">
        <v>163</v>
      </c>
      <c r="B166" s="125"/>
      <c r="C166" s="125">
        <f>SUM(C111:C165)</f>
        <v>2364.25</v>
      </c>
      <c r="D166" s="125"/>
      <c r="E166" s="125"/>
      <c r="F166" s="126">
        <f>SUM(F111:F165)</f>
        <v>1587.0714285714289</v>
      </c>
    </row>
    <row r="167" spans="1:6">
      <c r="A167" s="60" t="s">
        <v>12</v>
      </c>
      <c r="B167" s="66"/>
      <c r="C167" s="66"/>
      <c r="D167" s="66"/>
      <c r="E167" s="66"/>
      <c r="F167" s="79"/>
    </row>
    <row r="168" spans="1:6">
      <c r="A168" s="8" t="s">
        <v>118</v>
      </c>
      <c r="B168" s="10">
        <v>100</v>
      </c>
      <c r="C168" s="10">
        <v>34.5</v>
      </c>
      <c r="D168" s="2" t="s">
        <v>14</v>
      </c>
      <c r="E168" s="2">
        <v>12</v>
      </c>
      <c r="F168" s="80">
        <f>(C168/28)*E168</f>
        <v>14.785714285714286</v>
      </c>
    </row>
    <row r="169" spans="1:6">
      <c r="A169" s="8" t="s">
        <v>167</v>
      </c>
      <c r="B169" s="10">
        <v>101</v>
      </c>
      <c r="C169" s="10">
        <v>17</v>
      </c>
      <c r="D169" s="2" t="s">
        <v>14</v>
      </c>
      <c r="E169" s="2">
        <v>12</v>
      </c>
      <c r="F169" s="80">
        <f t="shared" ref="F169:F223" si="5">(C169/28)*E169</f>
        <v>7.2857142857142847</v>
      </c>
    </row>
    <row r="170" spans="1:6">
      <c r="A170" s="8" t="s">
        <v>166</v>
      </c>
      <c r="B170" s="10">
        <v>102</v>
      </c>
      <c r="C170" s="10">
        <v>54</v>
      </c>
      <c r="D170" s="2" t="s">
        <v>14</v>
      </c>
      <c r="E170" s="2">
        <v>12</v>
      </c>
      <c r="F170" s="80">
        <f t="shared" si="5"/>
        <v>23.142857142857142</v>
      </c>
    </row>
    <row r="171" spans="1:6">
      <c r="A171" s="8" t="s">
        <v>167</v>
      </c>
      <c r="B171" s="10">
        <v>103</v>
      </c>
      <c r="C171" s="10">
        <v>18</v>
      </c>
      <c r="D171" s="2" t="s">
        <v>14</v>
      </c>
      <c r="E171" s="2">
        <v>12</v>
      </c>
      <c r="F171" s="80">
        <f t="shared" si="5"/>
        <v>7.7142857142857153</v>
      </c>
    </row>
    <row r="172" spans="1:6">
      <c r="A172" s="8" t="s">
        <v>167</v>
      </c>
      <c r="B172" s="10">
        <v>104</v>
      </c>
      <c r="C172" s="47">
        <v>18</v>
      </c>
      <c r="D172" s="2" t="s">
        <v>14</v>
      </c>
      <c r="E172" s="2">
        <v>12</v>
      </c>
      <c r="F172" s="80">
        <f t="shared" si="5"/>
        <v>7.7142857142857153</v>
      </c>
    </row>
    <row r="173" spans="1:6">
      <c r="A173" s="8" t="s">
        <v>167</v>
      </c>
      <c r="B173" s="10">
        <v>105</v>
      </c>
      <c r="C173" s="10">
        <v>18</v>
      </c>
      <c r="D173" s="2" t="s">
        <v>14</v>
      </c>
      <c r="E173" s="2">
        <v>12</v>
      </c>
      <c r="F173" s="80">
        <f t="shared" si="5"/>
        <v>7.7142857142857153</v>
      </c>
    </row>
    <row r="174" spans="1:6">
      <c r="A174" s="8" t="s">
        <v>166</v>
      </c>
      <c r="B174" s="10">
        <v>107</v>
      </c>
      <c r="C174" s="10">
        <v>63.5</v>
      </c>
      <c r="D174" s="2" t="s">
        <v>14</v>
      </c>
      <c r="E174" s="2">
        <v>12</v>
      </c>
      <c r="F174" s="80">
        <f t="shared" si="5"/>
        <v>27.214285714285715</v>
      </c>
    </row>
    <row r="175" spans="1:6">
      <c r="A175" s="8" t="s">
        <v>166</v>
      </c>
      <c r="B175" s="10">
        <v>108</v>
      </c>
      <c r="C175" s="10">
        <v>34</v>
      </c>
      <c r="D175" s="2" t="s">
        <v>14</v>
      </c>
      <c r="E175" s="2">
        <v>12</v>
      </c>
      <c r="F175" s="80">
        <f t="shared" si="5"/>
        <v>14.571428571428569</v>
      </c>
    </row>
    <row r="176" spans="1:6">
      <c r="A176" s="8" t="s">
        <v>167</v>
      </c>
      <c r="B176" s="10">
        <v>109</v>
      </c>
      <c r="C176" s="63">
        <v>17</v>
      </c>
      <c r="D176" s="2" t="s">
        <v>14</v>
      </c>
      <c r="E176" s="2">
        <v>12</v>
      </c>
      <c r="F176" s="80">
        <f t="shared" si="5"/>
        <v>7.2857142857142847</v>
      </c>
    </row>
    <row r="177" spans="1:6">
      <c r="A177" s="8" t="s">
        <v>166</v>
      </c>
      <c r="B177" s="10">
        <v>110</v>
      </c>
      <c r="C177" s="63">
        <v>35.5</v>
      </c>
      <c r="D177" s="2" t="s">
        <v>178</v>
      </c>
      <c r="E177" s="2">
        <v>16</v>
      </c>
      <c r="F177" s="80">
        <f t="shared" si="5"/>
        <v>20.285714285714285</v>
      </c>
    </row>
    <row r="178" spans="1:6">
      <c r="A178" s="8" t="s">
        <v>167</v>
      </c>
      <c r="B178" s="10">
        <v>111</v>
      </c>
      <c r="C178" s="63">
        <v>16.5</v>
      </c>
      <c r="D178" s="2" t="s">
        <v>30</v>
      </c>
      <c r="E178" s="2">
        <v>8</v>
      </c>
      <c r="F178" s="80">
        <f t="shared" si="5"/>
        <v>4.7142857142857144</v>
      </c>
    </row>
    <row r="179" spans="1:6">
      <c r="A179" s="8" t="s">
        <v>167</v>
      </c>
      <c r="B179" s="34">
        <v>114</v>
      </c>
      <c r="C179" s="63">
        <v>16</v>
      </c>
      <c r="D179" s="2" t="s">
        <v>30</v>
      </c>
      <c r="E179" s="2">
        <v>8</v>
      </c>
      <c r="F179" s="80">
        <f t="shared" si="5"/>
        <v>4.5714285714285712</v>
      </c>
    </row>
    <row r="180" spans="1:6">
      <c r="A180" s="8" t="s">
        <v>166</v>
      </c>
      <c r="B180" s="10">
        <v>115</v>
      </c>
      <c r="C180" s="34">
        <v>35</v>
      </c>
      <c r="D180" s="2" t="s">
        <v>14</v>
      </c>
      <c r="E180" s="2">
        <v>12</v>
      </c>
      <c r="F180" s="80">
        <f t="shared" si="5"/>
        <v>15</v>
      </c>
    </row>
    <row r="181" spans="1:6">
      <c r="A181" s="8" t="s">
        <v>167</v>
      </c>
      <c r="B181" s="10" t="s">
        <v>184</v>
      </c>
      <c r="C181" s="34">
        <v>18</v>
      </c>
      <c r="D181" s="2" t="s">
        <v>30</v>
      </c>
      <c r="E181" s="2">
        <v>8</v>
      </c>
      <c r="F181" s="80">
        <f t="shared" si="5"/>
        <v>5.1428571428571432</v>
      </c>
    </row>
    <row r="182" spans="1:6">
      <c r="A182" s="8" t="s">
        <v>166</v>
      </c>
      <c r="B182" s="10">
        <v>116</v>
      </c>
      <c r="C182" s="10">
        <v>47</v>
      </c>
      <c r="D182" s="2" t="s">
        <v>16</v>
      </c>
      <c r="E182" s="2">
        <v>20</v>
      </c>
      <c r="F182" s="80">
        <f t="shared" si="5"/>
        <v>33.571428571428569</v>
      </c>
    </row>
    <row r="183" spans="1:6">
      <c r="A183" s="8" t="s">
        <v>166</v>
      </c>
      <c r="B183" s="10">
        <v>118</v>
      </c>
      <c r="C183" s="10">
        <v>28</v>
      </c>
      <c r="D183" s="2" t="s">
        <v>30</v>
      </c>
      <c r="E183" s="2">
        <v>8</v>
      </c>
      <c r="F183" s="80">
        <f t="shared" si="5"/>
        <v>8</v>
      </c>
    </row>
    <row r="184" spans="1:6">
      <c r="A184" s="8" t="s">
        <v>167</v>
      </c>
      <c r="B184" s="58">
        <v>119</v>
      </c>
      <c r="C184" s="10">
        <v>16</v>
      </c>
      <c r="D184" s="2" t="s">
        <v>30</v>
      </c>
      <c r="E184" s="2">
        <v>8</v>
      </c>
      <c r="F184" s="80">
        <f t="shared" si="5"/>
        <v>4.5714285714285712</v>
      </c>
    </row>
    <row r="185" spans="1:6">
      <c r="A185" s="8" t="s">
        <v>167</v>
      </c>
      <c r="B185" s="46">
        <v>120</v>
      </c>
      <c r="C185" s="46">
        <v>15</v>
      </c>
      <c r="D185" s="2" t="s">
        <v>30</v>
      </c>
      <c r="E185" s="2">
        <v>8</v>
      </c>
      <c r="F185" s="80">
        <f t="shared" si="5"/>
        <v>4.2857142857142856</v>
      </c>
    </row>
    <row r="186" spans="1:6">
      <c r="A186" s="8" t="s">
        <v>167</v>
      </c>
      <c r="B186" s="47">
        <v>121</v>
      </c>
      <c r="C186" s="58">
        <v>15</v>
      </c>
      <c r="D186" s="2" t="s">
        <v>30</v>
      </c>
      <c r="E186" s="2">
        <v>8</v>
      </c>
      <c r="F186" s="80">
        <f t="shared" si="5"/>
        <v>4.2857142857142856</v>
      </c>
    </row>
    <row r="187" spans="1:6">
      <c r="A187" s="8" t="s">
        <v>167</v>
      </c>
      <c r="B187" s="47">
        <v>122</v>
      </c>
      <c r="C187" s="47">
        <v>14</v>
      </c>
      <c r="D187" s="2" t="s">
        <v>30</v>
      </c>
      <c r="E187" s="2">
        <v>8</v>
      </c>
      <c r="F187" s="80">
        <f t="shared" si="5"/>
        <v>4</v>
      </c>
    </row>
    <row r="188" spans="1:6">
      <c r="A188" s="8" t="s">
        <v>167</v>
      </c>
      <c r="B188" s="47">
        <v>123</v>
      </c>
      <c r="C188" s="47">
        <v>17.5</v>
      </c>
      <c r="D188" s="2" t="s">
        <v>30</v>
      </c>
      <c r="E188" s="2">
        <v>8</v>
      </c>
      <c r="F188" s="80">
        <f t="shared" si="5"/>
        <v>5</v>
      </c>
    </row>
    <row r="189" spans="1:6">
      <c r="A189" s="8" t="s">
        <v>167</v>
      </c>
      <c r="B189" s="47">
        <v>125</v>
      </c>
      <c r="C189" s="47">
        <v>11</v>
      </c>
      <c r="D189" s="2" t="s">
        <v>30</v>
      </c>
      <c r="E189" s="2">
        <v>8</v>
      </c>
      <c r="F189" s="80">
        <f t="shared" si="5"/>
        <v>3.1428571428571428</v>
      </c>
    </row>
    <row r="190" spans="1:6">
      <c r="A190" s="45" t="s">
        <v>185</v>
      </c>
      <c r="B190" s="47">
        <v>126</v>
      </c>
      <c r="C190" s="10">
        <v>28</v>
      </c>
      <c r="D190" s="2" t="s">
        <v>171</v>
      </c>
      <c r="E190" s="2">
        <v>24</v>
      </c>
      <c r="F190" s="80">
        <f t="shared" si="5"/>
        <v>24</v>
      </c>
    </row>
    <row r="191" spans="1:6">
      <c r="A191" s="8" t="s">
        <v>167</v>
      </c>
      <c r="B191" s="47">
        <v>127</v>
      </c>
      <c r="C191" s="10">
        <v>12</v>
      </c>
      <c r="D191" s="2" t="s">
        <v>14</v>
      </c>
      <c r="E191" s="2">
        <v>12</v>
      </c>
      <c r="F191" s="80">
        <f t="shared" si="5"/>
        <v>5.1428571428571423</v>
      </c>
    </row>
    <row r="192" spans="1:6">
      <c r="A192" s="8" t="s">
        <v>167</v>
      </c>
      <c r="B192" s="47">
        <v>128</v>
      </c>
      <c r="C192" s="10">
        <v>12</v>
      </c>
      <c r="D192" s="2" t="s">
        <v>14</v>
      </c>
      <c r="E192" s="2">
        <v>12</v>
      </c>
      <c r="F192" s="80">
        <f t="shared" si="5"/>
        <v>5.1428571428571423</v>
      </c>
    </row>
    <row r="193" spans="1:6">
      <c r="A193" s="8" t="s">
        <v>167</v>
      </c>
      <c r="B193" s="47">
        <v>129</v>
      </c>
      <c r="C193" s="10">
        <v>13</v>
      </c>
      <c r="D193" s="2" t="s">
        <v>14</v>
      </c>
      <c r="E193" s="2">
        <v>12</v>
      </c>
      <c r="F193" s="80">
        <f t="shared" si="5"/>
        <v>5.5714285714285712</v>
      </c>
    </row>
    <row r="194" spans="1:6">
      <c r="A194" s="8" t="s">
        <v>166</v>
      </c>
      <c r="B194" s="47">
        <v>130</v>
      </c>
      <c r="C194" s="10">
        <v>78</v>
      </c>
      <c r="D194" s="2" t="s">
        <v>16</v>
      </c>
      <c r="E194" s="2">
        <v>20</v>
      </c>
      <c r="F194" s="80">
        <f t="shared" si="5"/>
        <v>55.714285714285708</v>
      </c>
    </row>
    <row r="195" spans="1:6">
      <c r="A195" s="8" t="s">
        <v>167</v>
      </c>
      <c r="B195" s="10">
        <v>131</v>
      </c>
      <c r="C195" s="10">
        <v>12</v>
      </c>
      <c r="D195" s="2" t="s">
        <v>14</v>
      </c>
      <c r="E195" s="2">
        <v>12</v>
      </c>
      <c r="F195" s="80">
        <f t="shared" si="5"/>
        <v>5.1428571428571423</v>
      </c>
    </row>
    <row r="196" spans="1:6">
      <c r="A196" s="8" t="s">
        <v>167</v>
      </c>
      <c r="B196" s="10">
        <v>132</v>
      </c>
      <c r="C196" s="10">
        <v>12</v>
      </c>
      <c r="D196" s="2" t="s">
        <v>30</v>
      </c>
      <c r="E196" s="2">
        <v>8</v>
      </c>
      <c r="F196" s="80">
        <f t="shared" si="5"/>
        <v>3.4285714285714284</v>
      </c>
    </row>
    <row r="197" spans="1:6">
      <c r="A197" s="8" t="s">
        <v>167</v>
      </c>
      <c r="B197" s="10">
        <v>133</v>
      </c>
      <c r="C197" s="10">
        <v>12</v>
      </c>
      <c r="D197" s="2" t="s">
        <v>14</v>
      </c>
      <c r="E197" s="2">
        <v>12</v>
      </c>
      <c r="F197" s="80">
        <f t="shared" si="5"/>
        <v>5.1428571428571423</v>
      </c>
    </row>
    <row r="198" spans="1:6">
      <c r="A198" s="8" t="s">
        <v>166</v>
      </c>
      <c r="B198" s="10">
        <v>134</v>
      </c>
      <c r="C198" s="10">
        <v>30</v>
      </c>
      <c r="D198" s="2" t="s">
        <v>14</v>
      </c>
      <c r="E198" s="2">
        <v>12</v>
      </c>
      <c r="F198" s="80">
        <f t="shared" si="5"/>
        <v>12.857142857142858</v>
      </c>
    </row>
    <row r="199" spans="1:6">
      <c r="A199" s="8" t="s">
        <v>166</v>
      </c>
      <c r="B199" s="10">
        <v>136</v>
      </c>
      <c r="C199" s="34">
        <v>39</v>
      </c>
      <c r="D199" s="2" t="s">
        <v>30</v>
      </c>
      <c r="E199" s="2">
        <v>8</v>
      </c>
      <c r="F199" s="80">
        <f t="shared" si="5"/>
        <v>11.142857142857142</v>
      </c>
    </row>
    <row r="200" spans="1:6">
      <c r="A200" s="8" t="s">
        <v>166</v>
      </c>
      <c r="B200" s="10">
        <v>137</v>
      </c>
      <c r="C200" s="34">
        <v>35</v>
      </c>
      <c r="D200" s="2" t="s">
        <v>178</v>
      </c>
      <c r="E200" s="2">
        <v>16</v>
      </c>
      <c r="F200" s="80">
        <f t="shared" si="5"/>
        <v>20</v>
      </c>
    </row>
    <row r="201" spans="1:6">
      <c r="A201" s="8" t="s">
        <v>167</v>
      </c>
      <c r="B201" s="10">
        <v>138</v>
      </c>
      <c r="C201" s="34">
        <v>17.5</v>
      </c>
      <c r="D201" s="2" t="s">
        <v>14</v>
      </c>
      <c r="E201" s="2">
        <v>12</v>
      </c>
      <c r="F201" s="80">
        <f t="shared" si="5"/>
        <v>7.5</v>
      </c>
    </row>
    <row r="202" spans="1:6">
      <c r="A202" s="8" t="s">
        <v>166</v>
      </c>
      <c r="B202" s="10">
        <v>139</v>
      </c>
      <c r="C202" s="34">
        <v>35.5</v>
      </c>
      <c r="D202" s="2" t="s">
        <v>178</v>
      </c>
      <c r="E202" s="2">
        <v>16</v>
      </c>
      <c r="F202" s="80">
        <f t="shared" si="5"/>
        <v>20.285714285714285</v>
      </c>
    </row>
    <row r="203" spans="1:6">
      <c r="A203" s="8" t="s">
        <v>167</v>
      </c>
      <c r="B203" s="10">
        <v>142</v>
      </c>
      <c r="C203" s="34">
        <v>15.5</v>
      </c>
      <c r="D203" s="2" t="s">
        <v>30</v>
      </c>
      <c r="E203" s="2">
        <v>8</v>
      </c>
      <c r="F203" s="80">
        <f t="shared" si="5"/>
        <v>4.4285714285714288</v>
      </c>
    </row>
    <row r="204" spans="1:6">
      <c r="A204" s="57" t="s">
        <v>186</v>
      </c>
      <c r="B204" s="58">
        <v>143.14400000000001</v>
      </c>
      <c r="C204" s="10">
        <v>68.5</v>
      </c>
      <c r="D204" s="2" t="s">
        <v>14</v>
      </c>
      <c r="E204" s="2">
        <v>12</v>
      </c>
      <c r="F204" s="80">
        <f t="shared" si="5"/>
        <v>29.357142857142861</v>
      </c>
    </row>
    <row r="205" spans="1:6">
      <c r="A205" s="8" t="s">
        <v>166</v>
      </c>
      <c r="B205" s="58">
        <v>145</v>
      </c>
      <c r="C205" s="46">
        <v>53.5</v>
      </c>
      <c r="D205" s="2" t="s">
        <v>30</v>
      </c>
      <c r="E205" s="2">
        <v>8</v>
      </c>
      <c r="F205" s="80">
        <f t="shared" si="5"/>
        <v>15.285714285714286</v>
      </c>
    </row>
    <row r="206" spans="1:6">
      <c r="A206" s="8" t="s">
        <v>167</v>
      </c>
      <c r="B206" s="58">
        <v>146</v>
      </c>
      <c r="C206" s="46">
        <v>16</v>
      </c>
      <c r="D206" s="2" t="s">
        <v>30</v>
      </c>
      <c r="E206" s="2">
        <v>8</v>
      </c>
      <c r="F206" s="80">
        <f t="shared" si="5"/>
        <v>4.5714285714285712</v>
      </c>
    </row>
    <row r="207" spans="1:6">
      <c r="A207" s="8" t="s">
        <v>166</v>
      </c>
      <c r="B207" s="46">
        <v>147</v>
      </c>
      <c r="C207" s="46">
        <v>35.5</v>
      </c>
      <c r="D207" s="2" t="s">
        <v>14</v>
      </c>
      <c r="E207" s="2">
        <v>12</v>
      </c>
      <c r="F207" s="80">
        <f t="shared" si="5"/>
        <v>15.214285714285714</v>
      </c>
    </row>
    <row r="208" spans="1:6">
      <c r="A208" s="9" t="s">
        <v>187</v>
      </c>
      <c r="B208" s="48" t="s">
        <v>188</v>
      </c>
      <c r="C208" s="58">
        <v>19.5</v>
      </c>
      <c r="D208" s="2" t="s">
        <v>171</v>
      </c>
      <c r="E208" s="2">
        <v>24</v>
      </c>
      <c r="F208" s="80">
        <f t="shared" si="5"/>
        <v>16.714285714285715</v>
      </c>
    </row>
    <row r="209" spans="1:6">
      <c r="A209" s="9" t="s">
        <v>187</v>
      </c>
      <c r="B209" s="48" t="s">
        <v>189</v>
      </c>
      <c r="C209" s="34">
        <v>19.5</v>
      </c>
      <c r="D209" s="2" t="s">
        <v>171</v>
      </c>
      <c r="E209" s="2">
        <v>24</v>
      </c>
      <c r="F209" s="80">
        <f t="shared" si="5"/>
        <v>16.714285714285715</v>
      </c>
    </row>
    <row r="210" spans="1:6">
      <c r="A210" s="8" t="s">
        <v>187</v>
      </c>
      <c r="B210" s="10" t="s">
        <v>190</v>
      </c>
      <c r="C210" s="34">
        <v>16</v>
      </c>
      <c r="D210" s="2" t="s">
        <v>171</v>
      </c>
      <c r="E210" s="2">
        <v>24</v>
      </c>
      <c r="F210" s="80">
        <f t="shared" si="5"/>
        <v>13.714285714285714</v>
      </c>
    </row>
    <row r="211" spans="1:6">
      <c r="A211" s="8" t="s">
        <v>187</v>
      </c>
      <c r="B211" s="10" t="s">
        <v>191</v>
      </c>
      <c r="C211" s="10">
        <v>16</v>
      </c>
      <c r="D211" s="2" t="s">
        <v>171</v>
      </c>
      <c r="E211" s="2">
        <v>24</v>
      </c>
      <c r="F211" s="80">
        <f t="shared" si="5"/>
        <v>13.714285714285714</v>
      </c>
    </row>
    <row r="212" spans="1:6">
      <c r="A212" s="8" t="s">
        <v>192</v>
      </c>
      <c r="B212" s="10"/>
      <c r="C212" s="10">
        <v>61</v>
      </c>
      <c r="D212" s="2" t="s">
        <v>171</v>
      </c>
      <c r="E212" s="2">
        <v>24</v>
      </c>
      <c r="F212" s="80">
        <f t="shared" si="5"/>
        <v>52.285714285714278</v>
      </c>
    </row>
    <row r="213" spans="1:6">
      <c r="A213" s="8" t="s">
        <v>193</v>
      </c>
      <c r="B213" s="10"/>
      <c r="C213" s="10">
        <v>30</v>
      </c>
      <c r="D213" s="2" t="s">
        <v>171</v>
      </c>
      <c r="E213" s="2">
        <v>24</v>
      </c>
      <c r="F213" s="80">
        <f t="shared" si="5"/>
        <v>25.714285714285715</v>
      </c>
    </row>
    <row r="214" spans="1:6">
      <c r="A214" s="8" t="s">
        <v>194</v>
      </c>
      <c r="B214" s="10"/>
      <c r="C214" s="10">
        <v>95</v>
      </c>
      <c r="D214" s="2" t="s">
        <v>171</v>
      </c>
      <c r="E214" s="2">
        <v>24</v>
      </c>
      <c r="F214" s="80">
        <f t="shared" si="5"/>
        <v>81.428571428571431</v>
      </c>
    </row>
    <row r="215" spans="1:6">
      <c r="A215" s="8" t="s">
        <v>195</v>
      </c>
      <c r="B215" s="10"/>
      <c r="C215" s="10">
        <v>128</v>
      </c>
      <c r="D215" s="2" t="s">
        <v>171</v>
      </c>
      <c r="E215" s="2">
        <v>24</v>
      </c>
      <c r="F215" s="80">
        <f t="shared" si="5"/>
        <v>109.71428571428571</v>
      </c>
    </row>
    <row r="216" spans="1:6">
      <c r="A216" s="8" t="s">
        <v>196</v>
      </c>
      <c r="B216" s="10"/>
      <c r="C216" s="10">
        <v>68.5</v>
      </c>
      <c r="D216" s="2" t="s">
        <v>171</v>
      </c>
      <c r="E216" s="2">
        <v>24</v>
      </c>
      <c r="F216" s="80">
        <f t="shared" si="5"/>
        <v>58.714285714285722</v>
      </c>
    </row>
    <row r="217" spans="1:6">
      <c r="A217" s="8" t="s">
        <v>197</v>
      </c>
      <c r="B217" s="10"/>
      <c r="C217" s="10">
        <v>16</v>
      </c>
      <c r="D217" s="2" t="s">
        <v>171</v>
      </c>
      <c r="E217" s="2">
        <v>24</v>
      </c>
      <c r="F217" s="80">
        <f t="shared" si="5"/>
        <v>13.714285714285714</v>
      </c>
    </row>
    <row r="218" spans="1:6">
      <c r="A218" s="8" t="s">
        <v>198</v>
      </c>
      <c r="B218" s="10"/>
      <c r="C218" s="10">
        <v>16</v>
      </c>
      <c r="D218" s="2" t="s">
        <v>171</v>
      </c>
      <c r="E218" s="2">
        <v>24</v>
      </c>
      <c r="F218" s="80">
        <f t="shared" si="5"/>
        <v>13.714285714285714</v>
      </c>
    </row>
    <row r="219" spans="1:6">
      <c r="A219" s="8" t="s">
        <v>199</v>
      </c>
      <c r="B219" s="10"/>
      <c r="C219" s="10">
        <v>16</v>
      </c>
      <c r="D219" s="2" t="s">
        <v>171</v>
      </c>
      <c r="E219" s="2">
        <v>24</v>
      </c>
      <c r="F219" s="80">
        <f t="shared" si="5"/>
        <v>13.714285714285714</v>
      </c>
    </row>
    <row r="220" spans="1:6">
      <c r="A220" s="8" t="s">
        <v>200</v>
      </c>
      <c r="B220" s="10"/>
      <c r="C220" s="10">
        <v>16</v>
      </c>
      <c r="D220" s="2" t="s">
        <v>171</v>
      </c>
      <c r="E220" s="2">
        <v>24</v>
      </c>
      <c r="F220" s="80">
        <f t="shared" si="5"/>
        <v>13.714285714285714</v>
      </c>
    </row>
    <row r="221" spans="1:6">
      <c r="A221" s="8" t="s">
        <v>166</v>
      </c>
      <c r="B221" s="10">
        <v>112</v>
      </c>
      <c r="C221" s="10">
        <v>51</v>
      </c>
      <c r="D221" s="2" t="s">
        <v>16</v>
      </c>
      <c r="E221" s="2">
        <v>20</v>
      </c>
      <c r="F221" s="80">
        <f t="shared" si="5"/>
        <v>36.428571428571431</v>
      </c>
    </row>
    <row r="222" spans="1:6">
      <c r="A222" s="8" t="s">
        <v>166</v>
      </c>
      <c r="B222" s="10">
        <v>113</v>
      </c>
      <c r="C222" s="10">
        <v>51</v>
      </c>
      <c r="D222" s="2" t="s">
        <v>16</v>
      </c>
      <c r="E222" s="2">
        <v>20</v>
      </c>
      <c r="F222" s="80">
        <f t="shared" si="5"/>
        <v>36.428571428571431</v>
      </c>
    </row>
    <row r="223" spans="1:6">
      <c r="A223" s="8" t="s">
        <v>201</v>
      </c>
      <c r="B223" s="10" t="s">
        <v>201</v>
      </c>
      <c r="C223" s="10">
        <v>27</v>
      </c>
      <c r="D223" s="2" t="s">
        <v>30</v>
      </c>
      <c r="E223" s="2">
        <v>8</v>
      </c>
      <c r="F223" s="80">
        <f t="shared" si="5"/>
        <v>7.7142857142857144</v>
      </c>
    </row>
    <row r="224" spans="1:6">
      <c r="A224" s="274" t="s">
        <v>163</v>
      </c>
      <c r="B224" s="87"/>
      <c r="C224" s="85">
        <f>SUM(C168:C223)</f>
        <v>1730</v>
      </c>
      <c r="D224" s="85"/>
      <c r="E224" s="85"/>
      <c r="F224" s="86">
        <f>SUM(F168:F223)</f>
        <v>1008.0714285714283</v>
      </c>
    </row>
    <row r="225" spans="1:6">
      <c r="A225" s="60" t="s">
        <v>279</v>
      </c>
      <c r="B225" s="66"/>
      <c r="C225" s="61"/>
      <c r="D225" s="61"/>
      <c r="E225" s="61"/>
      <c r="F225" s="81"/>
    </row>
    <row r="226" spans="1:6">
      <c r="A226" s="8" t="s">
        <v>169</v>
      </c>
      <c r="B226" s="10">
        <v>200</v>
      </c>
      <c r="C226" s="10">
        <v>33.5</v>
      </c>
      <c r="D226" s="2" t="s">
        <v>14</v>
      </c>
      <c r="E226" s="2">
        <v>12</v>
      </c>
      <c r="F226" s="80">
        <f>(C226/28)*E226</f>
        <v>14.357142857142858</v>
      </c>
    </row>
    <row r="227" spans="1:6">
      <c r="A227" s="8" t="s">
        <v>167</v>
      </c>
      <c r="B227" s="10">
        <v>201</v>
      </c>
      <c r="C227" s="10">
        <v>16.5</v>
      </c>
      <c r="D227" s="2" t="s">
        <v>14</v>
      </c>
      <c r="E227" s="2">
        <v>12</v>
      </c>
      <c r="F227" s="80">
        <f t="shared" ref="F227:F271" si="6">(C227/28)*E227</f>
        <v>7.0714285714285712</v>
      </c>
    </row>
    <row r="228" spans="1:6">
      <c r="A228" s="8" t="s">
        <v>167</v>
      </c>
      <c r="B228" s="10">
        <v>202</v>
      </c>
      <c r="C228" s="10">
        <v>17.5</v>
      </c>
      <c r="D228" s="2" t="s">
        <v>14</v>
      </c>
      <c r="E228" s="2">
        <v>12</v>
      </c>
      <c r="F228" s="80">
        <f t="shared" si="6"/>
        <v>7.5</v>
      </c>
    </row>
    <row r="229" spans="1:6">
      <c r="A229" s="8" t="s">
        <v>166</v>
      </c>
      <c r="B229" s="10">
        <v>203</v>
      </c>
      <c r="C229" s="10">
        <v>34.5</v>
      </c>
      <c r="D229" s="2" t="s">
        <v>14</v>
      </c>
      <c r="E229" s="2">
        <v>12</v>
      </c>
      <c r="F229" s="80">
        <f t="shared" si="6"/>
        <v>14.785714285714286</v>
      </c>
    </row>
    <row r="230" spans="1:6">
      <c r="A230" s="8" t="s">
        <v>166</v>
      </c>
      <c r="B230" s="10">
        <v>204</v>
      </c>
      <c r="C230" s="10">
        <v>54</v>
      </c>
      <c r="D230" s="2" t="s">
        <v>14</v>
      </c>
      <c r="E230" s="2">
        <v>12</v>
      </c>
      <c r="F230" s="80">
        <f t="shared" si="6"/>
        <v>23.142857142857142</v>
      </c>
    </row>
    <row r="231" spans="1:6">
      <c r="A231" s="8" t="s">
        <v>169</v>
      </c>
      <c r="B231" s="10">
        <v>206</v>
      </c>
      <c r="C231" s="10">
        <v>46.5</v>
      </c>
      <c r="D231" s="2" t="s">
        <v>171</v>
      </c>
      <c r="E231" s="2">
        <v>24</v>
      </c>
      <c r="F231" s="80">
        <f t="shared" si="6"/>
        <v>39.857142857142861</v>
      </c>
    </row>
    <row r="232" spans="1:6">
      <c r="A232" s="8" t="s">
        <v>167</v>
      </c>
      <c r="B232" s="10">
        <v>207</v>
      </c>
      <c r="C232" s="10">
        <v>16</v>
      </c>
      <c r="D232" s="2" t="s">
        <v>14</v>
      </c>
      <c r="E232" s="2">
        <v>12</v>
      </c>
      <c r="F232" s="80">
        <f t="shared" si="6"/>
        <v>6.8571428571428568</v>
      </c>
    </row>
    <row r="233" spans="1:6">
      <c r="A233" s="8" t="s">
        <v>169</v>
      </c>
      <c r="B233" s="10">
        <v>208</v>
      </c>
      <c r="C233" s="10">
        <v>51</v>
      </c>
      <c r="D233" s="2" t="s">
        <v>171</v>
      </c>
      <c r="E233" s="2">
        <v>24</v>
      </c>
      <c r="F233" s="80">
        <f t="shared" si="6"/>
        <v>43.714285714285715</v>
      </c>
    </row>
    <row r="234" spans="1:6">
      <c r="A234" s="8" t="s">
        <v>169</v>
      </c>
      <c r="B234" s="10">
        <v>209</v>
      </c>
      <c r="C234" s="10">
        <v>51</v>
      </c>
      <c r="D234" s="2" t="s">
        <v>171</v>
      </c>
      <c r="E234" s="2">
        <v>24</v>
      </c>
      <c r="F234" s="80">
        <f t="shared" si="6"/>
        <v>43.714285714285715</v>
      </c>
    </row>
    <row r="235" spans="1:6">
      <c r="A235" s="8" t="s">
        <v>166</v>
      </c>
      <c r="B235" s="10">
        <v>210</v>
      </c>
      <c r="C235" s="10">
        <v>52</v>
      </c>
      <c r="D235" s="2" t="s">
        <v>178</v>
      </c>
      <c r="E235" s="2">
        <v>16</v>
      </c>
      <c r="F235" s="80">
        <f t="shared" si="6"/>
        <v>29.714285714285715</v>
      </c>
    </row>
    <row r="236" spans="1:6">
      <c r="A236" s="8" t="s">
        <v>166</v>
      </c>
      <c r="B236" s="58">
        <v>211</v>
      </c>
      <c r="C236" s="52">
        <v>32</v>
      </c>
      <c r="D236" s="2" t="s">
        <v>14</v>
      </c>
      <c r="E236" s="2">
        <v>12</v>
      </c>
      <c r="F236" s="80">
        <f t="shared" si="6"/>
        <v>13.714285714285714</v>
      </c>
    </row>
    <row r="237" spans="1:6">
      <c r="A237" s="8" t="s">
        <v>167</v>
      </c>
      <c r="B237" s="58">
        <v>212</v>
      </c>
      <c r="C237" s="46">
        <v>19</v>
      </c>
      <c r="D237" s="2" t="s">
        <v>14</v>
      </c>
      <c r="E237" s="2">
        <v>12</v>
      </c>
      <c r="F237" s="80">
        <f t="shared" si="6"/>
        <v>8.1428571428571423</v>
      </c>
    </row>
    <row r="238" spans="1:6">
      <c r="A238" s="8" t="s">
        <v>167</v>
      </c>
      <c r="B238" s="54" t="s">
        <v>202</v>
      </c>
      <c r="C238" s="2">
        <v>18</v>
      </c>
      <c r="D238" s="2" t="s">
        <v>14</v>
      </c>
      <c r="E238" s="2">
        <v>12</v>
      </c>
      <c r="F238" s="80">
        <f t="shared" si="6"/>
        <v>7.7142857142857153</v>
      </c>
    </row>
    <row r="239" spans="1:6">
      <c r="A239" s="8" t="s">
        <v>167</v>
      </c>
      <c r="B239" s="48" t="s">
        <v>203</v>
      </c>
      <c r="C239" s="34">
        <v>17</v>
      </c>
      <c r="D239" s="2" t="s">
        <v>14</v>
      </c>
      <c r="E239" s="2">
        <v>12</v>
      </c>
      <c r="F239" s="80">
        <f t="shared" si="6"/>
        <v>7.2857142857142847</v>
      </c>
    </row>
    <row r="240" spans="1:6">
      <c r="A240" s="8" t="s">
        <v>167</v>
      </c>
      <c r="B240" s="10">
        <v>215</v>
      </c>
      <c r="C240" s="34">
        <v>18</v>
      </c>
      <c r="D240" s="2" t="s">
        <v>14</v>
      </c>
      <c r="E240" s="2">
        <v>12</v>
      </c>
      <c r="F240" s="80">
        <f t="shared" si="6"/>
        <v>7.7142857142857153</v>
      </c>
    </row>
    <row r="241" spans="1:6">
      <c r="A241" s="8" t="s">
        <v>166</v>
      </c>
      <c r="B241" s="47">
        <v>216</v>
      </c>
      <c r="C241" s="10">
        <v>62.5</v>
      </c>
      <c r="D241" s="2" t="s">
        <v>171</v>
      </c>
      <c r="E241" s="2">
        <v>24</v>
      </c>
      <c r="F241" s="80">
        <f t="shared" si="6"/>
        <v>53.571428571428569</v>
      </c>
    </row>
    <row r="242" spans="1:6">
      <c r="A242" s="8" t="s">
        <v>166</v>
      </c>
      <c r="B242" s="55">
        <v>218</v>
      </c>
      <c r="C242" s="47">
        <v>61</v>
      </c>
      <c r="D242" s="2" t="s">
        <v>30</v>
      </c>
      <c r="E242" s="2">
        <v>8</v>
      </c>
      <c r="F242" s="80">
        <f t="shared" si="6"/>
        <v>17.428571428571427</v>
      </c>
    </row>
    <row r="243" spans="1:6">
      <c r="A243" s="8" t="s">
        <v>169</v>
      </c>
      <c r="B243" s="10">
        <v>219</v>
      </c>
      <c r="C243" s="55">
        <v>30.5</v>
      </c>
      <c r="D243" s="2" t="s">
        <v>171</v>
      </c>
      <c r="E243" s="2">
        <v>24</v>
      </c>
      <c r="F243" s="80">
        <f t="shared" si="6"/>
        <v>26.142857142857139</v>
      </c>
    </row>
    <row r="244" spans="1:6">
      <c r="A244" s="8" t="s">
        <v>167</v>
      </c>
      <c r="B244" s="10">
        <v>220</v>
      </c>
      <c r="C244" s="10">
        <v>15</v>
      </c>
      <c r="D244" s="2" t="s">
        <v>14</v>
      </c>
      <c r="E244" s="2">
        <v>12</v>
      </c>
      <c r="F244" s="80">
        <f t="shared" si="6"/>
        <v>6.4285714285714288</v>
      </c>
    </row>
    <row r="245" spans="1:6">
      <c r="A245" s="8" t="s">
        <v>167</v>
      </c>
      <c r="B245" s="55">
        <v>221</v>
      </c>
      <c r="C245" s="10">
        <v>19</v>
      </c>
      <c r="D245" s="2" t="s">
        <v>14</v>
      </c>
      <c r="E245" s="2">
        <v>12</v>
      </c>
      <c r="F245" s="80">
        <f t="shared" si="6"/>
        <v>8.1428571428571423</v>
      </c>
    </row>
    <row r="246" spans="1:6">
      <c r="A246" s="8" t="s">
        <v>169</v>
      </c>
      <c r="B246" s="10" t="s">
        <v>204</v>
      </c>
      <c r="C246" s="10">
        <v>240</v>
      </c>
      <c r="D246" s="2" t="s">
        <v>171</v>
      </c>
      <c r="E246" s="2">
        <v>24</v>
      </c>
      <c r="F246" s="80">
        <f t="shared" si="6"/>
        <v>205.71428571428572</v>
      </c>
    </row>
    <row r="247" spans="1:6">
      <c r="A247" s="8" t="s">
        <v>169</v>
      </c>
      <c r="B247" s="10">
        <v>223</v>
      </c>
      <c r="C247" s="10">
        <v>38.5</v>
      </c>
      <c r="D247" s="2" t="s">
        <v>171</v>
      </c>
      <c r="E247" s="2">
        <v>24</v>
      </c>
      <c r="F247" s="80">
        <f t="shared" si="6"/>
        <v>33</v>
      </c>
    </row>
    <row r="248" spans="1:6">
      <c r="A248" s="8" t="s">
        <v>167</v>
      </c>
      <c r="B248" s="10">
        <v>224</v>
      </c>
      <c r="C248" s="10">
        <v>16.5</v>
      </c>
      <c r="D248" s="2" t="s">
        <v>14</v>
      </c>
      <c r="E248" s="2">
        <v>12</v>
      </c>
      <c r="F248" s="80">
        <f t="shared" si="6"/>
        <v>7.0714285714285712</v>
      </c>
    </row>
    <row r="249" spans="1:6">
      <c r="A249" s="8" t="s">
        <v>167</v>
      </c>
      <c r="B249" s="55">
        <v>225</v>
      </c>
      <c r="C249" s="10">
        <v>17</v>
      </c>
      <c r="D249" s="2" t="s">
        <v>14</v>
      </c>
      <c r="E249" s="2">
        <v>12</v>
      </c>
      <c r="F249" s="80">
        <f t="shared" si="6"/>
        <v>7.2857142857142847</v>
      </c>
    </row>
    <row r="250" spans="1:6">
      <c r="A250" s="8" t="s">
        <v>169</v>
      </c>
      <c r="B250" s="10">
        <v>226</v>
      </c>
      <c r="C250" s="10">
        <v>53.5</v>
      </c>
      <c r="D250" s="2" t="s">
        <v>171</v>
      </c>
      <c r="E250" s="2">
        <v>24</v>
      </c>
      <c r="F250" s="80">
        <f t="shared" si="6"/>
        <v>45.857142857142861</v>
      </c>
    </row>
    <row r="251" spans="1:6">
      <c r="A251" s="8" t="s">
        <v>167</v>
      </c>
      <c r="B251" s="10">
        <v>229</v>
      </c>
      <c r="C251" s="10">
        <v>15.5</v>
      </c>
      <c r="D251" s="2" t="s">
        <v>14</v>
      </c>
      <c r="E251" s="2">
        <v>12</v>
      </c>
      <c r="F251" s="80">
        <f t="shared" si="6"/>
        <v>6.6428571428571432</v>
      </c>
    </row>
    <row r="252" spans="1:6">
      <c r="A252" s="8" t="s">
        <v>167</v>
      </c>
      <c r="B252" s="55">
        <v>230</v>
      </c>
      <c r="C252" s="10">
        <v>17</v>
      </c>
      <c r="D252" s="2" t="s">
        <v>14</v>
      </c>
      <c r="E252" s="2">
        <v>12</v>
      </c>
      <c r="F252" s="80">
        <f t="shared" si="6"/>
        <v>7.2857142857142847</v>
      </c>
    </row>
    <row r="253" spans="1:6">
      <c r="A253" s="8" t="s">
        <v>167</v>
      </c>
      <c r="B253" s="10">
        <v>231</v>
      </c>
      <c r="C253" s="55">
        <v>18</v>
      </c>
      <c r="D253" s="2" t="s">
        <v>14</v>
      </c>
      <c r="E253" s="2">
        <v>12</v>
      </c>
      <c r="F253" s="80">
        <f t="shared" si="6"/>
        <v>7.7142857142857153</v>
      </c>
    </row>
    <row r="254" spans="1:6">
      <c r="A254" s="8" t="s">
        <v>166</v>
      </c>
      <c r="B254" s="10">
        <v>232</v>
      </c>
      <c r="C254" s="10">
        <v>32</v>
      </c>
      <c r="D254" s="2" t="s">
        <v>30</v>
      </c>
      <c r="E254" s="2">
        <v>8</v>
      </c>
      <c r="F254" s="80">
        <f t="shared" si="6"/>
        <v>9.1428571428571423</v>
      </c>
    </row>
    <row r="255" spans="1:6">
      <c r="A255" s="8" t="s">
        <v>167</v>
      </c>
      <c r="B255" s="10">
        <v>233</v>
      </c>
      <c r="C255" s="10">
        <v>17</v>
      </c>
      <c r="D255" s="2" t="s">
        <v>14</v>
      </c>
      <c r="E255" s="2">
        <v>12</v>
      </c>
      <c r="F255" s="80">
        <f t="shared" si="6"/>
        <v>7.2857142857142847</v>
      </c>
    </row>
    <row r="256" spans="1:6">
      <c r="A256" s="8" t="s">
        <v>167</v>
      </c>
      <c r="B256" s="10">
        <v>234</v>
      </c>
      <c r="C256" s="10">
        <v>16.5</v>
      </c>
      <c r="D256" s="2" t="s">
        <v>14</v>
      </c>
      <c r="E256" s="2">
        <v>12</v>
      </c>
      <c r="F256" s="80">
        <f t="shared" si="6"/>
        <v>7.0714285714285712</v>
      </c>
    </row>
    <row r="257" spans="1:6">
      <c r="A257" s="8" t="s">
        <v>167</v>
      </c>
      <c r="B257" s="10">
        <v>235</v>
      </c>
      <c r="C257" s="10">
        <v>16.5</v>
      </c>
      <c r="D257" s="2" t="s">
        <v>14</v>
      </c>
      <c r="E257" s="2">
        <v>12</v>
      </c>
      <c r="F257" s="80">
        <f t="shared" si="6"/>
        <v>7.0714285714285712</v>
      </c>
    </row>
    <row r="258" spans="1:6">
      <c r="A258" s="8" t="s">
        <v>167</v>
      </c>
      <c r="B258" s="10">
        <v>236</v>
      </c>
      <c r="C258" s="10">
        <v>16</v>
      </c>
      <c r="D258" s="2" t="s">
        <v>14</v>
      </c>
      <c r="E258" s="2">
        <v>12</v>
      </c>
      <c r="F258" s="80">
        <f t="shared" si="6"/>
        <v>6.8571428571428568</v>
      </c>
    </row>
    <row r="259" spans="1:6">
      <c r="A259" s="8" t="s">
        <v>166</v>
      </c>
      <c r="B259" s="10">
        <v>237</v>
      </c>
      <c r="C259" s="10">
        <v>33.5</v>
      </c>
      <c r="D259" s="2" t="s">
        <v>178</v>
      </c>
      <c r="E259" s="2">
        <v>16</v>
      </c>
      <c r="F259" s="80">
        <f t="shared" si="6"/>
        <v>19.142857142857142</v>
      </c>
    </row>
    <row r="260" spans="1:6">
      <c r="A260" s="50" t="s">
        <v>187</v>
      </c>
      <c r="B260" s="10">
        <v>227</v>
      </c>
      <c r="C260" s="10">
        <v>16</v>
      </c>
      <c r="D260" s="2" t="s">
        <v>171</v>
      </c>
      <c r="E260" s="2">
        <v>24</v>
      </c>
      <c r="F260" s="80">
        <f t="shared" si="6"/>
        <v>13.714285714285714</v>
      </c>
    </row>
    <row r="261" spans="1:6">
      <c r="A261" s="50" t="s">
        <v>187</v>
      </c>
      <c r="B261" s="56">
        <v>228</v>
      </c>
      <c r="C261" s="10">
        <v>16</v>
      </c>
      <c r="D261" s="2" t="s">
        <v>171</v>
      </c>
      <c r="E261" s="2">
        <v>24</v>
      </c>
      <c r="F261" s="80">
        <f t="shared" si="6"/>
        <v>13.714285714285714</v>
      </c>
    </row>
    <row r="262" spans="1:6">
      <c r="A262" s="50" t="s">
        <v>187</v>
      </c>
      <c r="B262" s="56">
        <v>217</v>
      </c>
      <c r="C262" s="56">
        <v>19</v>
      </c>
      <c r="D262" s="2" t="s">
        <v>171</v>
      </c>
      <c r="E262" s="2">
        <v>24</v>
      </c>
      <c r="F262" s="80">
        <f t="shared" si="6"/>
        <v>16.285714285714285</v>
      </c>
    </row>
    <row r="263" spans="1:6">
      <c r="A263" s="50" t="s">
        <v>192</v>
      </c>
      <c r="B263" s="56"/>
      <c r="C263" s="56">
        <v>61</v>
      </c>
      <c r="D263" s="2" t="s">
        <v>171</v>
      </c>
      <c r="E263" s="2">
        <v>24</v>
      </c>
      <c r="F263" s="80">
        <f t="shared" si="6"/>
        <v>52.285714285714278</v>
      </c>
    </row>
    <row r="264" spans="1:6">
      <c r="A264" s="50" t="s">
        <v>193</v>
      </c>
      <c r="B264" s="56"/>
      <c r="C264" s="56">
        <v>70</v>
      </c>
      <c r="D264" s="2" t="s">
        <v>171</v>
      </c>
      <c r="E264" s="2">
        <v>24</v>
      </c>
      <c r="F264" s="80">
        <f t="shared" si="6"/>
        <v>60</v>
      </c>
    </row>
    <row r="265" spans="1:6">
      <c r="A265" s="8" t="s">
        <v>205</v>
      </c>
      <c r="B265" s="34"/>
      <c r="C265" s="56">
        <v>95</v>
      </c>
      <c r="D265" s="2" t="s">
        <v>171</v>
      </c>
      <c r="E265" s="2">
        <v>24</v>
      </c>
      <c r="F265" s="80">
        <f t="shared" si="6"/>
        <v>81.428571428571431</v>
      </c>
    </row>
    <row r="266" spans="1:6">
      <c r="A266" s="8" t="s">
        <v>206</v>
      </c>
      <c r="B266" s="34"/>
      <c r="C266" s="34">
        <v>114</v>
      </c>
      <c r="D266" s="2" t="s">
        <v>171</v>
      </c>
      <c r="E266" s="2">
        <v>24</v>
      </c>
      <c r="F266" s="80">
        <f t="shared" si="6"/>
        <v>97.714285714285708</v>
      </c>
    </row>
    <row r="267" spans="1:6">
      <c r="A267" s="8" t="s">
        <v>196</v>
      </c>
      <c r="B267" s="10"/>
      <c r="C267" s="10">
        <v>66.5</v>
      </c>
      <c r="D267" s="2" t="s">
        <v>171</v>
      </c>
      <c r="E267" s="2">
        <v>24</v>
      </c>
      <c r="F267" s="80">
        <f t="shared" si="6"/>
        <v>57</v>
      </c>
    </row>
    <row r="268" spans="1:6">
      <c r="A268" s="8" t="s">
        <v>207</v>
      </c>
      <c r="B268" s="10"/>
      <c r="C268" s="10">
        <v>16</v>
      </c>
      <c r="D268" s="2" t="s">
        <v>171</v>
      </c>
      <c r="E268" s="2">
        <v>24</v>
      </c>
      <c r="F268" s="80">
        <f t="shared" si="6"/>
        <v>13.714285714285714</v>
      </c>
    </row>
    <row r="269" spans="1:6">
      <c r="A269" s="8" t="s">
        <v>198</v>
      </c>
      <c r="B269" s="10"/>
      <c r="C269" s="10">
        <v>7.5</v>
      </c>
      <c r="D269" s="2" t="s">
        <v>171</v>
      </c>
      <c r="E269" s="2">
        <v>24</v>
      </c>
      <c r="F269" s="80">
        <f t="shared" si="6"/>
        <v>6.4285714285714288</v>
      </c>
    </row>
    <row r="270" spans="1:6">
      <c r="A270" s="8" t="s">
        <v>208</v>
      </c>
      <c r="B270" s="10"/>
      <c r="C270" s="10">
        <v>16</v>
      </c>
      <c r="D270" s="2" t="s">
        <v>171</v>
      </c>
      <c r="E270" s="2">
        <v>24</v>
      </c>
      <c r="F270" s="80">
        <f t="shared" si="6"/>
        <v>13.714285714285714</v>
      </c>
    </row>
    <row r="271" spans="1:6">
      <c r="A271" s="8" t="s">
        <v>200</v>
      </c>
      <c r="B271" s="10"/>
      <c r="C271" s="10">
        <v>7.5</v>
      </c>
      <c r="D271" s="2" t="s">
        <v>171</v>
      </c>
      <c r="E271" s="2">
        <v>24</v>
      </c>
      <c r="F271" s="80">
        <f t="shared" si="6"/>
        <v>6.4285714285714288</v>
      </c>
    </row>
    <row r="272" spans="1:6">
      <c r="A272" s="274" t="s">
        <v>163</v>
      </c>
      <c r="B272" s="85"/>
      <c r="C272" s="85">
        <f>SUM(C226:C271)</f>
        <v>1716.5</v>
      </c>
      <c r="D272" s="85"/>
      <c r="E272" s="85"/>
      <c r="F272" s="86">
        <f>SUM(F226:F271)</f>
        <v>1196.5714285714284</v>
      </c>
    </row>
    <row r="273" spans="1:6">
      <c r="A273" s="83" t="s">
        <v>329</v>
      </c>
      <c r="B273" s="62"/>
      <c r="C273" s="66"/>
      <c r="D273" s="66"/>
      <c r="E273" s="66"/>
      <c r="F273" s="79"/>
    </row>
    <row r="274" spans="1:6">
      <c r="A274" s="51" t="s">
        <v>118</v>
      </c>
      <c r="B274" s="46">
        <v>301</v>
      </c>
      <c r="C274" s="46">
        <v>15</v>
      </c>
      <c r="D274" s="2" t="s">
        <v>171</v>
      </c>
      <c r="E274" s="2">
        <v>24</v>
      </c>
      <c r="F274" s="80">
        <f>(C274/28)*E274</f>
        <v>12.857142857142858</v>
      </c>
    </row>
    <row r="275" spans="1:6">
      <c r="A275" s="8" t="s">
        <v>166</v>
      </c>
      <c r="B275" s="52">
        <v>302</v>
      </c>
      <c r="C275" s="2">
        <v>32.5</v>
      </c>
      <c r="D275" s="2" t="s">
        <v>171</v>
      </c>
      <c r="E275" s="2">
        <v>24</v>
      </c>
      <c r="F275" s="80">
        <f t="shared" ref="F275:F292" si="7">(C275/28)*E275</f>
        <v>27.857142857142861</v>
      </c>
    </row>
    <row r="276" spans="1:6">
      <c r="A276" s="8" t="s">
        <v>167</v>
      </c>
      <c r="B276" s="52">
        <v>303</v>
      </c>
      <c r="C276" s="52">
        <v>16.5</v>
      </c>
      <c r="D276" s="2" t="s">
        <v>14</v>
      </c>
      <c r="E276" s="2">
        <v>12</v>
      </c>
      <c r="F276" s="80">
        <f t="shared" si="7"/>
        <v>7.0714285714285712</v>
      </c>
    </row>
    <row r="277" spans="1:6">
      <c r="A277" s="8" t="s">
        <v>167</v>
      </c>
      <c r="B277" s="52">
        <v>304</v>
      </c>
      <c r="C277" s="52">
        <v>16</v>
      </c>
      <c r="D277" s="2" t="s">
        <v>14</v>
      </c>
      <c r="E277" s="2">
        <v>12</v>
      </c>
      <c r="F277" s="80">
        <f t="shared" si="7"/>
        <v>6.8571428571428568</v>
      </c>
    </row>
    <row r="278" spans="1:6">
      <c r="A278" s="8" t="s">
        <v>166</v>
      </c>
      <c r="B278" s="52">
        <v>305</v>
      </c>
      <c r="C278" s="53">
        <v>34</v>
      </c>
      <c r="D278" s="2" t="s">
        <v>16</v>
      </c>
      <c r="E278" s="2">
        <v>20</v>
      </c>
      <c r="F278" s="80">
        <f t="shared" si="7"/>
        <v>24.285714285714285</v>
      </c>
    </row>
    <row r="279" spans="1:6">
      <c r="A279" s="8" t="s">
        <v>167</v>
      </c>
      <c r="B279" s="53">
        <v>306</v>
      </c>
      <c r="C279" s="53">
        <v>16</v>
      </c>
      <c r="D279" s="2" t="s">
        <v>14</v>
      </c>
      <c r="E279" s="2">
        <v>12</v>
      </c>
      <c r="F279" s="80">
        <f t="shared" si="7"/>
        <v>6.8571428571428568</v>
      </c>
    </row>
    <row r="280" spans="1:6">
      <c r="A280" s="8" t="s">
        <v>166</v>
      </c>
      <c r="B280" s="53">
        <v>307</v>
      </c>
      <c r="C280" s="53">
        <v>35</v>
      </c>
      <c r="D280" s="2" t="s">
        <v>30</v>
      </c>
      <c r="E280" s="2">
        <v>8</v>
      </c>
      <c r="F280" s="80">
        <f t="shared" si="7"/>
        <v>10</v>
      </c>
    </row>
    <row r="281" spans="1:6">
      <c r="A281" s="8" t="s">
        <v>166</v>
      </c>
      <c r="B281" s="53">
        <v>308</v>
      </c>
      <c r="C281" s="64">
        <v>23</v>
      </c>
      <c r="D281" s="2" t="s">
        <v>30</v>
      </c>
      <c r="E281" s="2">
        <v>8</v>
      </c>
      <c r="F281" s="80">
        <f t="shared" si="7"/>
        <v>6.5714285714285712</v>
      </c>
    </row>
    <row r="282" spans="1:6">
      <c r="A282" s="8" t="s">
        <v>167</v>
      </c>
      <c r="B282" s="53">
        <v>311</v>
      </c>
      <c r="C282" s="52">
        <v>15.5</v>
      </c>
      <c r="D282" s="2" t="s">
        <v>14</v>
      </c>
      <c r="E282" s="2">
        <v>12</v>
      </c>
      <c r="F282" s="80">
        <f t="shared" si="7"/>
        <v>6.6428571428571432</v>
      </c>
    </row>
    <row r="283" spans="1:6">
      <c r="A283" s="8" t="s">
        <v>167</v>
      </c>
      <c r="B283" s="53">
        <v>312</v>
      </c>
      <c r="C283" s="52">
        <v>16</v>
      </c>
      <c r="D283" s="2" t="s">
        <v>14</v>
      </c>
      <c r="E283" s="2">
        <v>12</v>
      </c>
      <c r="F283" s="80">
        <f t="shared" si="7"/>
        <v>6.8571428571428568</v>
      </c>
    </row>
    <row r="284" spans="1:6">
      <c r="A284" s="8" t="s">
        <v>166</v>
      </c>
      <c r="B284" s="53">
        <v>313</v>
      </c>
      <c r="C284" s="52">
        <v>50</v>
      </c>
      <c r="D284" s="2" t="s">
        <v>30</v>
      </c>
      <c r="E284" s="2">
        <v>8</v>
      </c>
      <c r="F284" s="80">
        <f t="shared" si="7"/>
        <v>14.285714285714286</v>
      </c>
    </row>
    <row r="285" spans="1:6">
      <c r="A285" s="8" t="s">
        <v>166</v>
      </c>
      <c r="B285" s="52">
        <v>314</v>
      </c>
      <c r="C285" s="65">
        <v>51</v>
      </c>
      <c r="D285" s="2" t="s">
        <v>178</v>
      </c>
      <c r="E285" s="2">
        <v>16</v>
      </c>
      <c r="F285" s="80">
        <f t="shared" si="7"/>
        <v>29.142857142857142</v>
      </c>
    </row>
    <row r="286" spans="1:6">
      <c r="A286" s="8" t="s">
        <v>167</v>
      </c>
      <c r="B286" s="52">
        <v>315</v>
      </c>
      <c r="C286" s="52">
        <v>18</v>
      </c>
      <c r="D286" s="2" t="s">
        <v>14</v>
      </c>
      <c r="E286" s="2">
        <v>12</v>
      </c>
      <c r="F286" s="80">
        <f t="shared" si="7"/>
        <v>7.7142857142857153</v>
      </c>
    </row>
    <row r="287" spans="1:6">
      <c r="A287" s="8" t="s">
        <v>166</v>
      </c>
      <c r="B287" s="52">
        <v>316</v>
      </c>
      <c r="C287" s="52">
        <v>33</v>
      </c>
      <c r="D287" s="2" t="s">
        <v>30</v>
      </c>
      <c r="E287" s="2">
        <v>8</v>
      </c>
      <c r="F287" s="80">
        <f t="shared" si="7"/>
        <v>9.4285714285714288</v>
      </c>
    </row>
    <row r="288" spans="1:6">
      <c r="A288" s="49" t="s">
        <v>187</v>
      </c>
      <c r="B288" s="52">
        <v>309</v>
      </c>
      <c r="C288" s="52">
        <v>16</v>
      </c>
      <c r="D288" s="2" t="s">
        <v>171</v>
      </c>
      <c r="E288" s="2">
        <v>24</v>
      </c>
      <c r="F288" s="80">
        <f t="shared" si="7"/>
        <v>13.714285714285714</v>
      </c>
    </row>
    <row r="289" spans="1:6">
      <c r="A289" s="49" t="s">
        <v>187</v>
      </c>
      <c r="B289" s="52">
        <v>310</v>
      </c>
      <c r="C289" s="52">
        <v>15.5</v>
      </c>
      <c r="D289" s="2" t="s">
        <v>171</v>
      </c>
      <c r="E289" s="2">
        <v>24</v>
      </c>
      <c r="F289" s="80">
        <f t="shared" si="7"/>
        <v>13.285714285714286</v>
      </c>
    </row>
    <row r="290" spans="1:6">
      <c r="A290" s="49" t="s">
        <v>209</v>
      </c>
      <c r="B290" s="52"/>
      <c r="C290" s="52">
        <v>33</v>
      </c>
      <c r="D290" s="2" t="s">
        <v>171</v>
      </c>
      <c r="E290" s="2">
        <v>24</v>
      </c>
      <c r="F290" s="80">
        <f t="shared" si="7"/>
        <v>28.285714285714285</v>
      </c>
    </row>
    <row r="291" spans="1:6">
      <c r="A291" s="49" t="s">
        <v>118</v>
      </c>
      <c r="B291" s="52"/>
      <c r="C291" s="52">
        <v>97</v>
      </c>
      <c r="D291" s="2" t="s">
        <v>171</v>
      </c>
      <c r="E291" s="2">
        <v>24</v>
      </c>
      <c r="F291" s="80">
        <f t="shared" si="7"/>
        <v>83.142857142857139</v>
      </c>
    </row>
    <row r="292" spans="1:6">
      <c r="A292" s="49" t="s">
        <v>210</v>
      </c>
      <c r="B292" s="52"/>
      <c r="C292" s="52">
        <v>16</v>
      </c>
      <c r="D292" s="2" t="s">
        <v>171</v>
      </c>
      <c r="E292" s="2">
        <v>24</v>
      </c>
      <c r="F292" s="80">
        <f t="shared" si="7"/>
        <v>13.714285714285714</v>
      </c>
    </row>
    <row r="293" spans="1:6">
      <c r="A293" s="274" t="s">
        <v>163</v>
      </c>
      <c r="B293" s="85"/>
      <c r="C293" s="85">
        <f>SUM(C274:C292)</f>
        <v>549</v>
      </c>
      <c r="D293" s="85"/>
      <c r="E293" s="85"/>
      <c r="F293" s="86">
        <f>SUM(F274:F292)</f>
        <v>328.57142857142856</v>
      </c>
    </row>
    <row r="294" spans="1:6">
      <c r="A294" s="60" t="s">
        <v>37</v>
      </c>
      <c r="B294" s="66"/>
      <c r="C294" s="66"/>
      <c r="D294" s="66"/>
      <c r="E294" s="66"/>
      <c r="F294" s="79"/>
    </row>
    <row r="295" spans="1:6">
      <c r="A295" s="49" t="s">
        <v>211</v>
      </c>
      <c r="B295" s="52" t="s">
        <v>212</v>
      </c>
      <c r="C295" s="52">
        <v>25</v>
      </c>
      <c r="D295" s="2" t="s">
        <v>21</v>
      </c>
      <c r="E295" s="2">
        <v>4</v>
      </c>
      <c r="F295" s="80">
        <f>(C295/28)*E295</f>
        <v>3.5714285714285716</v>
      </c>
    </row>
    <row r="296" spans="1:6">
      <c r="A296" s="8" t="s">
        <v>166</v>
      </c>
      <c r="B296" s="52" t="s">
        <v>213</v>
      </c>
      <c r="C296" s="52">
        <v>54</v>
      </c>
      <c r="D296" s="2" t="s">
        <v>178</v>
      </c>
      <c r="E296" s="2">
        <v>16</v>
      </c>
      <c r="F296" s="80">
        <f t="shared" ref="F296:F303" si="8">(C296/28)*E296</f>
        <v>30.857142857142858</v>
      </c>
    </row>
    <row r="297" spans="1:6">
      <c r="A297" s="8" t="s">
        <v>167</v>
      </c>
      <c r="B297" s="52" t="s">
        <v>214</v>
      </c>
      <c r="C297" s="52">
        <v>20</v>
      </c>
      <c r="D297" s="2" t="s">
        <v>14</v>
      </c>
      <c r="E297" s="2">
        <v>12</v>
      </c>
      <c r="F297" s="80">
        <f t="shared" si="8"/>
        <v>8.5714285714285712</v>
      </c>
    </row>
    <row r="298" spans="1:6">
      <c r="A298" s="8" t="s">
        <v>166</v>
      </c>
      <c r="B298" s="52" t="s">
        <v>215</v>
      </c>
      <c r="C298" s="52">
        <v>22</v>
      </c>
      <c r="D298" s="2" t="s">
        <v>21</v>
      </c>
      <c r="E298" s="2">
        <v>4</v>
      </c>
      <c r="F298" s="80">
        <f t="shared" si="8"/>
        <v>3.1428571428571428</v>
      </c>
    </row>
    <row r="299" spans="1:6">
      <c r="A299" s="8" t="s">
        <v>166</v>
      </c>
      <c r="B299" s="52" t="s">
        <v>216</v>
      </c>
      <c r="C299" s="52">
        <v>117</v>
      </c>
      <c r="D299" s="2" t="s">
        <v>14</v>
      </c>
      <c r="E299" s="2">
        <v>12</v>
      </c>
      <c r="F299" s="80">
        <f t="shared" si="8"/>
        <v>50.142857142857146</v>
      </c>
    </row>
    <row r="300" spans="1:6">
      <c r="A300" s="8" t="s">
        <v>167</v>
      </c>
      <c r="B300" s="52" t="s">
        <v>217</v>
      </c>
      <c r="C300" s="52">
        <v>28</v>
      </c>
      <c r="D300" s="2" t="s">
        <v>14</v>
      </c>
      <c r="E300" s="2">
        <v>12</v>
      </c>
      <c r="F300" s="80">
        <f t="shared" si="8"/>
        <v>12</v>
      </c>
    </row>
    <row r="301" spans="1:6">
      <c r="A301" s="49" t="s">
        <v>187</v>
      </c>
      <c r="B301" s="52" t="s">
        <v>218</v>
      </c>
      <c r="C301" s="52">
        <v>5</v>
      </c>
      <c r="D301" s="2" t="s">
        <v>171</v>
      </c>
      <c r="E301" s="2">
        <v>24</v>
      </c>
      <c r="F301" s="80">
        <f t="shared" si="8"/>
        <v>4.2857142857142856</v>
      </c>
    </row>
    <row r="302" spans="1:6">
      <c r="A302" s="49" t="s">
        <v>118</v>
      </c>
      <c r="B302" s="52"/>
      <c r="C302" s="52">
        <v>53</v>
      </c>
      <c r="D302" s="2" t="s">
        <v>171</v>
      </c>
      <c r="E302" s="2">
        <v>24</v>
      </c>
      <c r="F302" s="80">
        <f t="shared" si="8"/>
        <v>45.428571428571431</v>
      </c>
    </row>
    <row r="303" spans="1:6">
      <c r="A303" s="57" t="s">
        <v>210</v>
      </c>
      <c r="B303" s="2"/>
      <c r="C303" s="52">
        <v>10</v>
      </c>
      <c r="D303" s="2" t="s">
        <v>171</v>
      </c>
      <c r="E303" s="2">
        <v>24</v>
      </c>
      <c r="F303" s="80">
        <f t="shared" si="8"/>
        <v>8.5714285714285712</v>
      </c>
    </row>
    <row r="304" spans="1:6">
      <c r="A304" s="275" t="s">
        <v>163</v>
      </c>
      <c r="B304" s="88"/>
      <c r="C304" s="85">
        <f>SUM(C295:C303)</f>
        <v>334</v>
      </c>
      <c r="D304" s="87"/>
      <c r="E304" s="87"/>
      <c r="F304" s="86">
        <f>SUM(F295:F303)</f>
        <v>166.57142857142858</v>
      </c>
    </row>
    <row r="305" spans="1:6">
      <c r="A305" s="83" t="s">
        <v>230</v>
      </c>
      <c r="B305" s="62"/>
      <c r="C305" s="66"/>
      <c r="D305" s="66"/>
      <c r="E305" s="66"/>
      <c r="F305" s="79"/>
    </row>
    <row r="306" spans="1:6">
      <c r="A306" s="57" t="s">
        <v>219</v>
      </c>
      <c r="B306" s="2" t="s">
        <v>220</v>
      </c>
      <c r="C306" s="52">
        <v>59.25</v>
      </c>
      <c r="D306" s="52" t="s">
        <v>221</v>
      </c>
      <c r="E306" s="52">
        <v>0</v>
      </c>
      <c r="F306" s="82">
        <v>0</v>
      </c>
    </row>
    <row r="307" spans="1:6">
      <c r="A307" s="57" t="s">
        <v>222</v>
      </c>
      <c r="B307" s="2">
        <v>44</v>
      </c>
      <c r="C307" s="52">
        <v>19</v>
      </c>
      <c r="D307" s="52" t="s">
        <v>221</v>
      </c>
      <c r="E307" s="52">
        <v>0</v>
      </c>
      <c r="F307" s="82">
        <v>0</v>
      </c>
    </row>
    <row r="308" spans="1:6">
      <c r="A308" s="57" t="s">
        <v>223</v>
      </c>
      <c r="B308" s="2">
        <v>45</v>
      </c>
      <c r="C308" s="52">
        <v>18</v>
      </c>
      <c r="D308" s="52" t="s">
        <v>221</v>
      </c>
      <c r="E308" s="52">
        <v>0</v>
      </c>
      <c r="F308" s="82">
        <v>0</v>
      </c>
    </row>
    <row r="309" spans="1:6">
      <c r="A309" s="57" t="s">
        <v>63</v>
      </c>
      <c r="B309" s="2">
        <v>48</v>
      </c>
      <c r="C309" s="52">
        <v>54</v>
      </c>
      <c r="D309" s="52" t="s">
        <v>221</v>
      </c>
      <c r="E309" s="52">
        <v>0</v>
      </c>
      <c r="F309" s="82">
        <v>0</v>
      </c>
    </row>
    <row r="310" spans="1:6">
      <c r="A310" s="57" t="s">
        <v>67</v>
      </c>
      <c r="B310" s="2">
        <v>49</v>
      </c>
      <c r="C310" s="52">
        <v>4.5</v>
      </c>
      <c r="D310" s="52" t="s">
        <v>221</v>
      </c>
      <c r="E310" s="52">
        <v>0</v>
      </c>
      <c r="F310" s="82">
        <v>0</v>
      </c>
    </row>
    <row r="311" spans="1:6">
      <c r="A311" s="57" t="s">
        <v>224</v>
      </c>
      <c r="B311" s="2"/>
      <c r="C311" s="52">
        <v>36</v>
      </c>
      <c r="D311" s="52" t="s">
        <v>221</v>
      </c>
      <c r="E311" s="52">
        <v>0</v>
      </c>
      <c r="F311" s="82">
        <v>0</v>
      </c>
    </row>
    <row r="312" spans="1:6">
      <c r="A312" s="57" t="s">
        <v>224</v>
      </c>
      <c r="B312" s="2"/>
      <c r="C312" s="46">
        <v>48</v>
      </c>
      <c r="D312" s="52" t="s">
        <v>221</v>
      </c>
      <c r="E312" s="52">
        <v>0</v>
      </c>
      <c r="F312" s="82">
        <v>0</v>
      </c>
    </row>
    <row r="313" spans="1:6">
      <c r="A313" s="57" t="s">
        <v>225</v>
      </c>
      <c r="B313" s="2" t="s">
        <v>226</v>
      </c>
      <c r="C313" s="46">
        <v>21</v>
      </c>
      <c r="D313" s="52" t="s">
        <v>221</v>
      </c>
      <c r="E313" s="52">
        <v>0</v>
      </c>
      <c r="F313" s="82">
        <v>0</v>
      </c>
    </row>
    <row r="314" spans="1:6">
      <c r="A314" s="57" t="s">
        <v>225</v>
      </c>
      <c r="B314" s="2">
        <v>135</v>
      </c>
      <c r="C314" s="46">
        <v>12</v>
      </c>
      <c r="D314" s="52" t="s">
        <v>221</v>
      </c>
      <c r="E314" s="52">
        <v>0</v>
      </c>
      <c r="F314" s="82">
        <v>0</v>
      </c>
    </row>
    <row r="315" spans="1:6">
      <c r="A315" s="57" t="s">
        <v>223</v>
      </c>
      <c r="B315" s="2" t="s">
        <v>227</v>
      </c>
      <c r="C315" s="46">
        <v>8</v>
      </c>
      <c r="D315" s="52" t="s">
        <v>221</v>
      </c>
      <c r="E315" s="52">
        <v>0</v>
      </c>
      <c r="F315" s="82">
        <v>0</v>
      </c>
    </row>
    <row r="316" spans="1:6">
      <c r="A316" s="57" t="s">
        <v>223</v>
      </c>
      <c r="B316" s="2" t="s">
        <v>228</v>
      </c>
      <c r="C316" s="46">
        <v>26.5</v>
      </c>
      <c r="D316" s="52" t="s">
        <v>221</v>
      </c>
      <c r="E316" s="52">
        <v>0</v>
      </c>
      <c r="F316" s="82">
        <v>0</v>
      </c>
    </row>
    <row r="317" spans="1:6">
      <c r="A317" s="49" t="s">
        <v>229</v>
      </c>
      <c r="B317" s="52"/>
      <c r="C317" s="58">
        <v>159</v>
      </c>
      <c r="D317" s="52" t="s">
        <v>221</v>
      </c>
      <c r="E317" s="52">
        <v>0</v>
      </c>
      <c r="F317" s="82">
        <v>0</v>
      </c>
    </row>
    <row r="318" spans="1:6">
      <c r="A318" s="84" t="s">
        <v>163</v>
      </c>
      <c r="B318" s="85"/>
      <c r="C318" s="85">
        <f>SUM(C306:C317)</f>
        <v>465.25</v>
      </c>
      <c r="D318" s="85"/>
      <c r="E318" s="85"/>
      <c r="F318" s="86">
        <f>SUM(F306:F317)</f>
        <v>0</v>
      </c>
    </row>
    <row r="319" spans="1:6" ht="16.5" customHeight="1">
      <c r="A319" s="89" t="s">
        <v>1070</v>
      </c>
      <c r="B319" s="90"/>
      <c r="C319" s="426">
        <f>C318+C304+C293+C272+C224+C166</f>
        <v>7159</v>
      </c>
      <c r="D319" s="90"/>
      <c r="E319" s="90"/>
      <c r="F319" s="91">
        <f>F318+F304+F293+F272+F224+F166</f>
        <v>4286.8571428571431</v>
      </c>
    </row>
    <row r="320" spans="1:6">
      <c r="A320" s="442" t="s">
        <v>231</v>
      </c>
      <c r="B320" s="442"/>
      <c r="F320" s="78"/>
    </row>
    <row r="321" spans="1:6">
      <c r="A321" s="443" t="s">
        <v>232</v>
      </c>
      <c r="B321" s="444"/>
      <c r="C321" s="444"/>
      <c r="D321" s="444"/>
      <c r="E321" s="444"/>
      <c r="F321" s="78"/>
    </row>
    <row r="322" spans="1:6">
      <c r="A322" s="444" t="s">
        <v>326</v>
      </c>
      <c r="B322" s="444"/>
      <c r="C322" s="444"/>
      <c r="D322" s="444"/>
      <c r="E322" s="444"/>
      <c r="F322" s="78"/>
    </row>
    <row r="323" spans="1:6">
      <c r="A323" s="448" t="s">
        <v>327</v>
      </c>
      <c r="B323" s="449"/>
      <c r="C323" s="449"/>
      <c r="D323" s="449"/>
      <c r="E323" s="449"/>
      <c r="F323" s="450"/>
    </row>
    <row r="324" spans="1:6">
      <c r="A324" s="448" t="s">
        <v>328</v>
      </c>
      <c r="B324" s="449"/>
      <c r="C324" s="449"/>
      <c r="D324" s="449"/>
      <c r="E324" s="449"/>
      <c r="F324" s="449"/>
    </row>
    <row r="325" spans="1:6" ht="47.25">
      <c r="A325" s="25" t="s">
        <v>3</v>
      </c>
      <c r="B325" s="11" t="s">
        <v>4</v>
      </c>
      <c r="C325" s="11" t="s">
        <v>5</v>
      </c>
      <c r="D325" s="12" t="s">
        <v>6</v>
      </c>
      <c r="E325" s="12" t="s">
        <v>7</v>
      </c>
      <c r="F325" s="68" t="s">
        <v>8</v>
      </c>
    </row>
    <row r="326" spans="1:6">
      <c r="A326" s="26"/>
      <c r="B326" s="19"/>
      <c r="C326" s="13" t="s">
        <v>9</v>
      </c>
      <c r="D326" s="13" t="s">
        <v>10</v>
      </c>
      <c r="E326" s="20" t="s">
        <v>11</v>
      </c>
      <c r="F326" s="69" t="s">
        <v>9</v>
      </c>
    </row>
    <row r="327" spans="1:6">
      <c r="A327" s="94" t="s">
        <v>20</v>
      </c>
      <c r="B327" s="93" t="s">
        <v>233</v>
      </c>
      <c r="C327" s="58">
        <v>89</v>
      </c>
      <c r="D327" s="93" t="s">
        <v>30</v>
      </c>
      <c r="E327" s="93">
        <v>8</v>
      </c>
      <c r="F327" s="164">
        <f>(C327/28)*E327</f>
        <v>25.428571428571427</v>
      </c>
    </row>
    <row r="328" spans="1:6">
      <c r="A328" s="94" t="s">
        <v>234</v>
      </c>
      <c r="B328" s="93"/>
      <c r="C328" s="58">
        <v>11</v>
      </c>
      <c r="D328" s="93" t="s">
        <v>30</v>
      </c>
      <c r="E328" s="93">
        <v>8</v>
      </c>
      <c r="F328" s="164">
        <f t="shared" ref="F328:F348" si="9">(C328/28)*E328</f>
        <v>3.1428571428571428</v>
      </c>
    </row>
    <row r="329" spans="1:6">
      <c r="A329" s="94" t="s">
        <v>235</v>
      </c>
      <c r="B329" s="93" t="s">
        <v>236</v>
      </c>
      <c r="C329" s="58">
        <v>15</v>
      </c>
      <c r="D329" s="93" t="s">
        <v>221</v>
      </c>
      <c r="E329" s="93">
        <v>0</v>
      </c>
      <c r="F329" s="164">
        <f t="shared" si="9"/>
        <v>0</v>
      </c>
    </row>
    <row r="330" spans="1:6">
      <c r="A330" s="94" t="s">
        <v>237</v>
      </c>
      <c r="B330" s="93"/>
      <c r="C330" s="58">
        <v>13.4</v>
      </c>
      <c r="D330" s="93" t="s">
        <v>21</v>
      </c>
      <c r="E330" s="93">
        <v>4</v>
      </c>
      <c r="F330" s="164">
        <f t="shared" si="9"/>
        <v>1.9142857142857144</v>
      </c>
    </row>
    <row r="331" spans="1:6">
      <c r="A331" s="94" t="s">
        <v>209</v>
      </c>
      <c r="B331" s="93"/>
      <c r="C331" s="58">
        <v>7.8</v>
      </c>
      <c r="D331" s="93" t="s">
        <v>21</v>
      </c>
      <c r="E331" s="93">
        <v>4</v>
      </c>
      <c r="F331" s="164">
        <f t="shared" si="9"/>
        <v>1.1142857142857143</v>
      </c>
    </row>
    <row r="332" spans="1:6">
      <c r="A332" s="94" t="s">
        <v>209</v>
      </c>
      <c r="B332" s="93" t="s">
        <v>238</v>
      </c>
      <c r="C332" s="58">
        <v>13.2</v>
      </c>
      <c r="D332" s="93" t="s">
        <v>21</v>
      </c>
      <c r="E332" s="93">
        <v>4</v>
      </c>
      <c r="F332" s="164">
        <f t="shared" si="9"/>
        <v>1.8857142857142857</v>
      </c>
    </row>
    <row r="333" spans="1:6">
      <c r="A333" s="94" t="s">
        <v>239</v>
      </c>
      <c r="B333" s="93"/>
      <c r="C333" s="58">
        <v>17.5</v>
      </c>
      <c r="D333" s="93" t="s">
        <v>21</v>
      </c>
      <c r="E333" s="93">
        <v>4</v>
      </c>
      <c r="F333" s="164">
        <f t="shared" si="9"/>
        <v>2.5</v>
      </c>
    </row>
    <row r="334" spans="1:6">
      <c r="A334" s="94" t="s">
        <v>69</v>
      </c>
      <c r="B334" s="93" t="s">
        <v>240</v>
      </c>
      <c r="C334" s="58">
        <v>6.6</v>
      </c>
      <c r="D334" s="93" t="s">
        <v>221</v>
      </c>
      <c r="E334" s="93">
        <v>0</v>
      </c>
      <c r="F334" s="164">
        <f t="shared" si="9"/>
        <v>0</v>
      </c>
    </row>
    <row r="335" spans="1:6">
      <c r="A335" s="94" t="s">
        <v>241</v>
      </c>
      <c r="B335" s="93"/>
      <c r="C335" s="58">
        <v>8.4</v>
      </c>
      <c r="D335" s="93" t="s">
        <v>221</v>
      </c>
      <c r="E335" s="93">
        <v>0</v>
      </c>
      <c r="F335" s="164">
        <f t="shared" si="9"/>
        <v>0</v>
      </c>
    </row>
    <row r="336" spans="1:6">
      <c r="A336" s="94" t="s">
        <v>242</v>
      </c>
      <c r="B336" s="93" t="s">
        <v>243</v>
      </c>
      <c r="C336" s="58">
        <v>17.8</v>
      </c>
      <c r="D336" s="93" t="s">
        <v>244</v>
      </c>
      <c r="E336" s="93">
        <v>1</v>
      </c>
      <c r="F336" s="164">
        <f t="shared" si="9"/>
        <v>0.63571428571428579</v>
      </c>
    </row>
    <row r="337" spans="1:6">
      <c r="A337" s="94" t="s">
        <v>245</v>
      </c>
      <c r="B337" s="93" t="s">
        <v>246</v>
      </c>
      <c r="C337" s="58">
        <v>14.4</v>
      </c>
      <c r="D337" s="93" t="s">
        <v>244</v>
      </c>
      <c r="E337" s="93">
        <v>1</v>
      </c>
      <c r="F337" s="164">
        <f t="shared" si="9"/>
        <v>0.51428571428571435</v>
      </c>
    </row>
    <row r="338" spans="1:6">
      <c r="A338" s="94" t="s">
        <v>245</v>
      </c>
      <c r="B338" s="93" t="s">
        <v>247</v>
      </c>
      <c r="C338" s="58">
        <v>15.9</v>
      </c>
      <c r="D338" s="93" t="s">
        <v>244</v>
      </c>
      <c r="E338" s="93">
        <v>1</v>
      </c>
      <c r="F338" s="164">
        <f t="shared" si="9"/>
        <v>0.56785714285714284</v>
      </c>
    </row>
    <row r="339" spans="1:6">
      <c r="A339" s="94" t="s">
        <v>245</v>
      </c>
      <c r="B339" s="93" t="s">
        <v>248</v>
      </c>
      <c r="C339" s="58">
        <v>18.2</v>
      </c>
      <c r="D339" s="93" t="s">
        <v>244</v>
      </c>
      <c r="E339" s="93">
        <v>1</v>
      </c>
      <c r="F339" s="164">
        <f t="shared" si="9"/>
        <v>0.65</v>
      </c>
    </row>
    <row r="340" spans="1:6">
      <c r="A340" s="94" t="s">
        <v>245</v>
      </c>
      <c r="B340" s="93" t="s">
        <v>249</v>
      </c>
      <c r="C340" s="58">
        <v>157.1</v>
      </c>
      <c r="D340" s="93" t="s">
        <v>244</v>
      </c>
      <c r="E340" s="93">
        <v>1</v>
      </c>
      <c r="F340" s="164">
        <f t="shared" si="9"/>
        <v>5.6107142857142858</v>
      </c>
    </row>
    <row r="341" spans="1:6">
      <c r="A341" s="94" t="s">
        <v>245</v>
      </c>
      <c r="B341" s="93" t="s">
        <v>250</v>
      </c>
      <c r="C341" s="58">
        <v>18</v>
      </c>
      <c r="D341" s="93" t="s">
        <v>244</v>
      </c>
      <c r="E341" s="93">
        <v>1</v>
      </c>
      <c r="F341" s="164">
        <f t="shared" si="9"/>
        <v>0.6428571428571429</v>
      </c>
    </row>
    <row r="342" spans="1:6">
      <c r="A342" s="94" t="s">
        <v>245</v>
      </c>
      <c r="B342" s="93" t="s">
        <v>251</v>
      </c>
      <c r="C342" s="58">
        <v>15.2</v>
      </c>
      <c r="D342" s="93" t="s">
        <v>244</v>
      </c>
      <c r="E342" s="93">
        <v>1</v>
      </c>
      <c r="F342" s="164">
        <f t="shared" si="9"/>
        <v>0.54285714285714282</v>
      </c>
    </row>
    <row r="343" spans="1:6">
      <c r="A343" s="94" t="s">
        <v>245</v>
      </c>
      <c r="B343" s="93" t="s">
        <v>252</v>
      </c>
      <c r="C343" s="58">
        <v>34.5</v>
      </c>
      <c r="D343" s="93" t="s">
        <v>244</v>
      </c>
      <c r="E343" s="93">
        <v>1</v>
      </c>
      <c r="F343" s="164">
        <f t="shared" si="9"/>
        <v>1.2321428571428572</v>
      </c>
    </row>
    <row r="344" spans="1:6">
      <c r="A344" s="94" t="s">
        <v>239</v>
      </c>
      <c r="B344" s="93"/>
      <c r="C344" s="58">
        <v>15.5</v>
      </c>
      <c r="D344" s="93" t="s">
        <v>21</v>
      </c>
      <c r="E344" s="93">
        <v>4</v>
      </c>
      <c r="F344" s="164">
        <f t="shared" si="9"/>
        <v>2.2142857142857144</v>
      </c>
    </row>
    <row r="345" spans="1:6">
      <c r="A345" s="94" t="s">
        <v>131</v>
      </c>
      <c r="B345" s="93" t="s">
        <v>253</v>
      </c>
      <c r="C345" s="58">
        <v>128.19999999999999</v>
      </c>
      <c r="D345" s="93" t="s">
        <v>30</v>
      </c>
      <c r="E345" s="93">
        <v>8</v>
      </c>
      <c r="F345" s="164">
        <f t="shared" si="9"/>
        <v>36.628571428571426</v>
      </c>
    </row>
    <row r="346" spans="1:6">
      <c r="A346" s="94" t="s">
        <v>131</v>
      </c>
      <c r="B346" s="93" t="s">
        <v>254</v>
      </c>
      <c r="C346" s="58">
        <v>63</v>
      </c>
      <c r="D346" s="93" t="s">
        <v>30</v>
      </c>
      <c r="E346" s="93">
        <v>8</v>
      </c>
      <c r="F346" s="164">
        <f t="shared" si="9"/>
        <v>18</v>
      </c>
    </row>
    <row r="347" spans="1:6">
      <c r="A347" s="94" t="s">
        <v>255</v>
      </c>
      <c r="B347" s="93" t="s">
        <v>256</v>
      </c>
      <c r="C347" s="58">
        <v>6.8</v>
      </c>
      <c r="D347" s="93" t="s">
        <v>221</v>
      </c>
      <c r="E347" s="93">
        <v>0</v>
      </c>
      <c r="F347" s="164">
        <f t="shared" si="9"/>
        <v>0</v>
      </c>
    </row>
    <row r="348" spans="1:6">
      <c r="A348" s="94" t="s">
        <v>255</v>
      </c>
      <c r="B348" s="93" t="s">
        <v>257</v>
      </c>
      <c r="C348" s="58">
        <v>34.5</v>
      </c>
      <c r="D348" s="93" t="s">
        <v>221</v>
      </c>
      <c r="E348" s="93">
        <v>0</v>
      </c>
      <c r="F348" s="164">
        <f t="shared" si="9"/>
        <v>0</v>
      </c>
    </row>
    <row r="349" spans="1:6">
      <c r="A349" s="276" t="s">
        <v>163</v>
      </c>
      <c r="B349" s="127"/>
      <c r="C349" s="119">
        <f>SUM(C327:C348)</f>
        <v>721</v>
      </c>
      <c r="D349" s="127"/>
      <c r="E349" s="127"/>
      <c r="F349" s="105">
        <f>SUM(F327:F348)</f>
        <v>103.22499999999999</v>
      </c>
    </row>
    <row r="350" spans="1:6">
      <c r="A350" s="128" t="s">
        <v>24</v>
      </c>
      <c r="B350" s="129"/>
      <c r="C350" s="129"/>
      <c r="D350" s="129"/>
      <c r="E350" s="129"/>
      <c r="F350" s="165"/>
    </row>
    <row r="351" spans="1:6">
      <c r="A351" s="94" t="s">
        <v>209</v>
      </c>
      <c r="B351" s="93"/>
      <c r="C351" s="93">
        <v>155.5</v>
      </c>
      <c r="D351" s="93" t="s">
        <v>16</v>
      </c>
      <c r="E351" s="93">
        <v>20</v>
      </c>
      <c r="F351" s="164">
        <f>(C351/28)*E351</f>
        <v>111.07142857142858</v>
      </c>
    </row>
    <row r="352" spans="1:6">
      <c r="A352" s="94" t="s">
        <v>67</v>
      </c>
      <c r="B352" s="93"/>
      <c r="C352" s="93">
        <v>9.5</v>
      </c>
      <c r="D352" s="93" t="s">
        <v>244</v>
      </c>
      <c r="E352" s="93">
        <v>1</v>
      </c>
      <c r="F352" s="164">
        <f t="shared" ref="F352:F381" si="10">(C352/28)*E352</f>
        <v>0.3392857142857143</v>
      </c>
    </row>
    <row r="353" spans="1:6">
      <c r="A353" s="94" t="s">
        <v>63</v>
      </c>
      <c r="B353" s="93"/>
      <c r="C353" s="93">
        <v>9.1999999999999993</v>
      </c>
      <c r="D353" s="93" t="s">
        <v>244</v>
      </c>
      <c r="E353" s="93">
        <v>1</v>
      </c>
      <c r="F353" s="164">
        <f t="shared" si="10"/>
        <v>0.32857142857142857</v>
      </c>
    </row>
    <row r="354" spans="1:6">
      <c r="A354" s="94" t="s">
        <v>167</v>
      </c>
      <c r="B354" s="93">
        <v>4</v>
      </c>
      <c r="C354" s="93">
        <v>20.7</v>
      </c>
      <c r="D354" s="93" t="s">
        <v>16</v>
      </c>
      <c r="E354" s="93">
        <v>20</v>
      </c>
      <c r="F354" s="164">
        <f t="shared" si="10"/>
        <v>14.785714285714285</v>
      </c>
    </row>
    <row r="355" spans="1:6">
      <c r="A355" s="94" t="s">
        <v>167</v>
      </c>
      <c r="B355" s="93">
        <v>5</v>
      </c>
      <c r="C355" s="93">
        <v>15.1</v>
      </c>
      <c r="D355" s="93" t="s">
        <v>16</v>
      </c>
      <c r="E355" s="93">
        <v>20</v>
      </c>
      <c r="F355" s="164">
        <f t="shared" si="10"/>
        <v>10.785714285714285</v>
      </c>
    </row>
    <row r="356" spans="1:6">
      <c r="A356" s="94" t="s">
        <v>167</v>
      </c>
      <c r="B356" s="93">
        <v>6</v>
      </c>
      <c r="C356" s="93">
        <v>17.600000000000001</v>
      </c>
      <c r="D356" s="93" t="s">
        <v>16</v>
      </c>
      <c r="E356" s="93">
        <v>20</v>
      </c>
      <c r="F356" s="164">
        <f t="shared" si="10"/>
        <v>12.571428571428573</v>
      </c>
    </row>
    <row r="357" spans="1:6">
      <c r="A357" s="94" t="s">
        <v>167</v>
      </c>
      <c r="B357" s="93">
        <v>7</v>
      </c>
      <c r="C357" s="93">
        <v>18.8</v>
      </c>
      <c r="D357" s="93" t="s">
        <v>16</v>
      </c>
      <c r="E357" s="93">
        <v>20</v>
      </c>
      <c r="F357" s="164">
        <f t="shared" si="10"/>
        <v>13.428571428571431</v>
      </c>
    </row>
    <row r="358" spans="1:6">
      <c r="A358" s="94" t="s">
        <v>167</v>
      </c>
      <c r="B358" s="93">
        <v>8</v>
      </c>
      <c r="C358" s="93">
        <v>17</v>
      </c>
      <c r="D358" s="93" t="s">
        <v>16</v>
      </c>
      <c r="E358" s="93">
        <v>20</v>
      </c>
      <c r="F358" s="164">
        <f t="shared" si="10"/>
        <v>12.142857142857142</v>
      </c>
    </row>
    <row r="359" spans="1:6">
      <c r="A359" s="94" t="s">
        <v>167</v>
      </c>
      <c r="B359" s="93">
        <v>9</v>
      </c>
      <c r="C359" s="93">
        <v>20.3</v>
      </c>
      <c r="D359" s="93" t="s">
        <v>21</v>
      </c>
      <c r="E359" s="93">
        <v>4</v>
      </c>
      <c r="F359" s="164">
        <f t="shared" si="10"/>
        <v>2.9</v>
      </c>
    </row>
    <row r="360" spans="1:6">
      <c r="A360" s="94" t="s">
        <v>167</v>
      </c>
      <c r="B360" s="93">
        <v>10</v>
      </c>
      <c r="C360" s="93">
        <v>17.600000000000001</v>
      </c>
      <c r="D360" s="93" t="s">
        <v>21</v>
      </c>
      <c r="E360" s="93">
        <v>4</v>
      </c>
      <c r="F360" s="164">
        <f t="shared" si="10"/>
        <v>2.5142857142857147</v>
      </c>
    </row>
    <row r="361" spans="1:6">
      <c r="A361" s="94" t="s">
        <v>167</v>
      </c>
      <c r="B361" s="93">
        <v>11</v>
      </c>
      <c r="C361" s="93">
        <v>18.100000000000001</v>
      </c>
      <c r="D361" s="93" t="s">
        <v>16</v>
      </c>
      <c r="E361" s="93">
        <v>20</v>
      </c>
      <c r="F361" s="164">
        <f t="shared" si="10"/>
        <v>12.928571428571429</v>
      </c>
    </row>
    <row r="362" spans="1:6">
      <c r="A362" s="94" t="s">
        <v>167</v>
      </c>
      <c r="B362" s="93">
        <v>12</v>
      </c>
      <c r="C362" s="93">
        <v>16.2</v>
      </c>
      <c r="D362" s="93" t="s">
        <v>21</v>
      </c>
      <c r="E362" s="93">
        <v>4</v>
      </c>
      <c r="F362" s="164">
        <f t="shared" si="10"/>
        <v>2.3142857142857141</v>
      </c>
    </row>
    <row r="363" spans="1:6">
      <c r="A363" s="94" t="s">
        <v>167</v>
      </c>
      <c r="B363" s="93">
        <v>13</v>
      </c>
      <c r="C363" s="93">
        <v>20.7</v>
      </c>
      <c r="D363" s="93" t="s">
        <v>21</v>
      </c>
      <c r="E363" s="93">
        <v>4</v>
      </c>
      <c r="F363" s="164">
        <f t="shared" si="10"/>
        <v>2.9571428571428569</v>
      </c>
    </row>
    <row r="364" spans="1:6">
      <c r="A364" s="94" t="s">
        <v>167</v>
      </c>
      <c r="B364" s="93">
        <v>14</v>
      </c>
      <c r="C364" s="93">
        <v>18.600000000000001</v>
      </c>
      <c r="D364" s="93" t="s">
        <v>21</v>
      </c>
      <c r="E364" s="93">
        <v>4</v>
      </c>
      <c r="F364" s="164">
        <f t="shared" si="10"/>
        <v>2.6571428571428575</v>
      </c>
    </row>
    <row r="365" spans="1:6">
      <c r="A365" s="94" t="s">
        <v>167</v>
      </c>
      <c r="B365" s="93">
        <v>15</v>
      </c>
      <c r="C365" s="58">
        <v>31.2</v>
      </c>
      <c r="D365" s="93" t="s">
        <v>16</v>
      </c>
      <c r="E365" s="93">
        <v>20</v>
      </c>
      <c r="F365" s="164">
        <f t="shared" si="10"/>
        <v>22.285714285714285</v>
      </c>
    </row>
    <row r="366" spans="1:6">
      <c r="A366" s="94" t="s">
        <v>258</v>
      </c>
      <c r="B366" s="93">
        <v>16</v>
      </c>
      <c r="C366" s="93">
        <v>2.6</v>
      </c>
      <c r="D366" s="93" t="s">
        <v>16</v>
      </c>
      <c r="E366" s="93">
        <v>20</v>
      </c>
      <c r="F366" s="164">
        <f t="shared" si="10"/>
        <v>1.8571428571428572</v>
      </c>
    </row>
    <row r="367" spans="1:6">
      <c r="A367" s="94" t="s">
        <v>259</v>
      </c>
      <c r="B367" s="93">
        <v>17</v>
      </c>
      <c r="C367" s="93">
        <v>3.6</v>
      </c>
      <c r="D367" s="93" t="s">
        <v>16</v>
      </c>
      <c r="E367" s="93">
        <v>20</v>
      </c>
      <c r="F367" s="164">
        <f t="shared" si="10"/>
        <v>2.5714285714285716</v>
      </c>
    </row>
    <row r="368" spans="1:6">
      <c r="A368" s="94" t="s">
        <v>107</v>
      </c>
      <c r="B368" s="93">
        <v>18</v>
      </c>
      <c r="C368" s="93">
        <v>14.7</v>
      </c>
      <c r="D368" s="93" t="s">
        <v>16</v>
      </c>
      <c r="E368" s="93">
        <v>20</v>
      </c>
      <c r="F368" s="164">
        <f t="shared" si="10"/>
        <v>10.5</v>
      </c>
    </row>
    <row r="369" spans="1:6">
      <c r="A369" s="95" t="s">
        <v>330</v>
      </c>
      <c r="B369" s="93">
        <v>19</v>
      </c>
      <c r="C369" s="58">
        <v>104</v>
      </c>
      <c r="D369" s="93" t="s">
        <v>14</v>
      </c>
      <c r="E369" s="93">
        <v>12</v>
      </c>
      <c r="F369" s="164">
        <f t="shared" si="10"/>
        <v>44.571428571428569</v>
      </c>
    </row>
    <row r="370" spans="1:6">
      <c r="A370" s="94" t="s">
        <v>110</v>
      </c>
      <c r="B370" s="93"/>
      <c r="C370" s="93">
        <v>2.8</v>
      </c>
      <c r="D370" s="93" t="s">
        <v>16</v>
      </c>
      <c r="E370" s="93">
        <v>20</v>
      </c>
      <c r="F370" s="164">
        <f t="shared" si="10"/>
        <v>1.9999999999999998</v>
      </c>
    </row>
    <row r="371" spans="1:6">
      <c r="A371" s="94" t="s">
        <v>104</v>
      </c>
      <c r="B371" s="93">
        <v>21</v>
      </c>
      <c r="C371" s="93">
        <v>14</v>
      </c>
      <c r="D371" s="93" t="s">
        <v>16</v>
      </c>
      <c r="E371" s="93">
        <v>20</v>
      </c>
      <c r="F371" s="164">
        <f t="shared" si="10"/>
        <v>10</v>
      </c>
    </row>
    <row r="372" spans="1:6">
      <c r="A372" s="94" t="s">
        <v>167</v>
      </c>
      <c r="B372" s="93">
        <v>22</v>
      </c>
      <c r="C372" s="93">
        <v>17.399999999999999</v>
      </c>
      <c r="D372" s="93" t="s">
        <v>16</v>
      </c>
      <c r="E372" s="93">
        <v>20</v>
      </c>
      <c r="F372" s="164">
        <f t="shared" si="10"/>
        <v>12.428571428571427</v>
      </c>
    </row>
    <row r="373" spans="1:6">
      <c r="A373" s="94" t="s">
        <v>167</v>
      </c>
      <c r="B373" s="93">
        <v>23</v>
      </c>
      <c r="C373" s="93">
        <v>17.600000000000001</v>
      </c>
      <c r="D373" s="93" t="s">
        <v>21</v>
      </c>
      <c r="E373" s="93">
        <v>4</v>
      </c>
      <c r="F373" s="164">
        <f t="shared" si="10"/>
        <v>2.5142857142857147</v>
      </c>
    </row>
    <row r="374" spans="1:6">
      <c r="A374" s="94" t="s">
        <v>167</v>
      </c>
      <c r="B374" s="93">
        <v>24</v>
      </c>
      <c r="C374" s="93">
        <v>19.5</v>
      </c>
      <c r="D374" s="93" t="s">
        <v>16</v>
      </c>
      <c r="E374" s="93">
        <v>20</v>
      </c>
      <c r="F374" s="164">
        <f t="shared" si="10"/>
        <v>13.928571428571427</v>
      </c>
    </row>
    <row r="375" spans="1:6">
      <c r="A375" s="94" t="s">
        <v>260</v>
      </c>
      <c r="B375" s="93">
        <v>25</v>
      </c>
      <c r="C375" s="93">
        <v>109.2</v>
      </c>
      <c r="D375" s="93" t="s">
        <v>30</v>
      </c>
      <c r="E375" s="93">
        <v>8</v>
      </c>
      <c r="F375" s="164">
        <f t="shared" si="10"/>
        <v>31.2</v>
      </c>
    </row>
    <row r="376" spans="1:6">
      <c r="A376" s="94" t="s">
        <v>261</v>
      </c>
      <c r="B376" s="93">
        <v>26</v>
      </c>
      <c r="C376" s="93">
        <v>13.4</v>
      </c>
      <c r="D376" s="93" t="s">
        <v>30</v>
      </c>
      <c r="E376" s="93">
        <v>8</v>
      </c>
      <c r="F376" s="164">
        <f t="shared" si="10"/>
        <v>3.8285714285714287</v>
      </c>
    </row>
    <row r="377" spans="1:6">
      <c r="A377" s="94" t="s">
        <v>167</v>
      </c>
      <c r="B377" s="93">
        <v>27</v>
      </c>
      <c r="C377" s="93">
        <v>16.899999999999999</v>
      </c>
      <c r="D377" s="93" t="s">
        <v>221</v>
      </c>
      <c r="E377" s="93">
        <v>0</v>
      </c>
      <c r="F377" s="164">
        <f t="shared" si="10"/>
        <v>0</v>
      </c>
    </row>
    <row r="378" spans="1:6">
      <c r="A378" s="94" t="s">
        <v>167</v>
      </c>
      <c r="B378" s="93">
        <v>28</v>
      </c>
      <c r="C378" s="93">
        <v>17.5</v>
      </c>
      <c r="D378" s="93" t="s">
        <v>16</v>
      </c>
      <c r="E378" s="93">
        <v>20</v>
      </c>
      <c r="F378" s="164">
        <f t="shared" si="10"/>
        <v>12.5</v>
      </c>
    </row>
    <row r="379" spans="1:6">
      <c r="A379" s="94" t="s">
        <v>167</v>
      </c>
      <c r="B379" s="93">
        <v>29</v>
      </c>
      <c r="C379" s="93">
        <v>19.100000000000001</v>
      </c>
      <c r="D379" s="93" t="s">
        <v>16</v>
      </c>
      <c r="E379" s="93">
        <v>20</v>
      </c>
      <c r="F379" s="164">
        <f t="shared" si="10"/>
        <v>13.642857142857142</v>
      </c>
    </row>
    <row r="380" spans="1:6">
      <c r="A380" s="94" t="s">
        <v>167</v>
      </c>
      <c r="B380" s="93" t="s">
        <v>262</v>
      </c>
      <c r="C380" s="93">
        <v>18.7</v>
      </c>
      <c r="D380" s="93" t="s">
        <v>16</v>
      </c>
      <c r="E380" s="93">
        <v>20</v>
      </c>
      <c r="F380" s="164">
        <f t="shared" si="10"/>
        <v>13.357142857142856</v>
      </c>
    </row>
    <row r="381" spans="1:6">
      <c r="A381" s="94" t="s">
        <v>263</v>
      </c>
      <c r="B381" s="93"/>
      <c r="C381" s="93">
        <v>42.56</v>
      </c>
      <c r="D381" s="93" t="s">
        <v>16</v>
      </c>
      <c r="E381" s="93">
        <v>20</v>
      </c>
      <c r="F381" s="164">
        <f t="shared" si="10"/>
        <v>30.4</v>
      </c>
    </row>
    <row r="382" spans="1:6">
      <c r="A382" s="276" t="s">
        <v>163</v>
      </c>
      <c r="B382" s="119"/>
      <c r="C382" s="119">
        <f>SUM(C351:C381)</f>
        <v>839.66000000000008</v>
      </c>
      <c r="D382" s="127"/>
      <c r="E382" s="127"/>
      <c r="F382" s="105">
        <f>SUM(F351:F381)</f>
        <v>429.31071428571431</v>
      </c>
    </row>
    <row r="383" spans="1:6">
      <c r="A383" s="92" t="s">
        <v>12</v>
      </c>
      <c r="B383" s="93"/>
      <c r="C383" s="93"/>
      <c r="D383" s="93"/>
      <c r="E383" s="93"/>
      <c r="F383" s="163"/>
    </row>
    <row r="384" spans="1:6">
      <c r="A384" s="94" t="s">
        <v>209</v>
      </c>
      <c r="B384" s="93"/>
      <c r="C384" s="93">
        <v>139.32</v>
      </c>
      <c r="D384" s="93" t="s">
        <v>16</v>
      </c>
      <c r="E384" s="93">
        <v>20</v>
      </c>
      <c r="F384" s="164">
        <f>(C384/28)*E384</f>
        <v>99.514285714285705</v>
      </c>
    </row>
    <row r="385" spans="1:6">
      <c r="A385" s="94" t="s">
        <v>263</v>
      </c>
      <c r="B385" s="93"/>
      <c r="C385" s="93">
        <v>42.56</v>
      </c>
      <c r="D385" s="93" t="s">
        <v>16</v>
      </c>
      <c r="E385" s="93">
        <v>20</v>
      </c>
      <c r="F385" s="164">
        <f t="shared" ref="F385:F418" si="11">(C385/28)*E385</f>
        <v>30.4</v>
      </c>
    </row>
    <row r="386" spans="1:6">
      <c r="A386" s="94" t="s">
        <v>167</v>
      </c>
      <c r="B386" s="93" t="s">
        <v>264</v>
      </c>
      <c r="C386" s="93">
        <v>17.100000000000001</v>
      </c>
      <c r="D386" s="93" t="s">
        <v>16</v>
      </c>
      <c r="E386" s="93">
        <v>20</v>
      </c>
      <c r="F386" s="164">
        <f t="shared" si="11"/>
        <v>12.214285714285715</v>
      </c>
    </row>
    <row r="387" spans="1:6">
      <c r="A387" s="94" t="s">
        <v>167</v>
      </c>
      <c r="B387" s="93">
        <v>103</v>
      </c>
      <c r="C387" s="93">
        <v>17.100000000000001</v>
      </c>
      <c r="D387" s="93" t="s">
        <v>16</v>
      </c>
      <c r="E387" s="93">
        <v>20</v>
      </c>
      <c r="F387" s="164">
        <f t="shared" si="11"/>
        <v>12.214285714285715</v>
      </c>
    </row>
    <row r="388" spans="1:6">
      <c r="A388" s="94" t="s">
        <v>167</v>
      </c>
      <c r="B388" s="93">
        <v>104</v>
      </c>
      <c r="C388" s="93">
        <v>20.2</v>
      </c>
      <c r="D388" s="93" t="s">
        <v>16</v>
      </c>
      <c r="E388" s="93">
        <v>20</v>
      </c>
      <c r="F388" s="164">
        <f t="shared" si="11"/>
        <v>14.428571428571429</v>
      </c>
    </row>
    <row r="389" spans="1:6">
      <c r="A389" s="94" t="s">
        <v>167</v>
      </c>
      <c r="B389" s="93">
        <v>105</v>
      </c>
      <c r="C389" s="93">
        <v>19.399999999999999</v>
      </c>
      <c r="D389" s="93" t="s">
        <v>221</v>
      </c>
      <c r="E389" s="93">
        <v>0</v>
      </c>
      <c r="F389" s="164">
        <f t="shared" si="11"/>
        <v>0</v>
      </c>
    </row>
    <row r="390" spans="1:6">
      <c r="A390" s="94" t="s">
        <v>167</v>
      </c>
      <c r="B390" s="93" t="s">
        <v>265</v>
      </c>
      <c r="C390" s="93">
        <v>26.5</v>
      </c>
      <c r="D390" s="93" t="s">
        <v>16</v>
      </c>
      <c r="E390" s="93">
        <v>20</v>
      </c>
      <c r="F390" s="164">
        <f t="shared" si="11"/>
        <v>18.928571428571427</v>
      </c>
    </row>
    <row r="391" spans="1:6">
      <c r="A391" s="94" t="s">
        <v>167</v>
      </c>
      <c r="B391" s="93" t="s">
        <v>266</v>
      </c>
      <c r="C391" s="93">
        <v>35.6</v>
      </c>
      <c r="D391" s="93" t="s">
        <v>16</v>
      </c>
      <c r="E391" s="93">
        <v>20</v>
      </c>
      <c r="F391" s="164">
        <f t="shared" si="11"/>
        <v>25.428571428571431</v>
      </c>
    </row>
    <row r="392" spans="1:6">
      <c r="A392" s="94" t="s">
        <v>222</v>
      </c>
      <c r="B392" s="93" t="s">
        <v>267</v>
      </c>
      <c r="C392" s="93">
        <v>18.100000000000001</v>
      </c>
      <c r="D392" s="93" t="s">
        <v>16</v>
      </c>
      <c r="E392" s="93">
        <v>20</v>
      </c>
      <c r="F392" s="164">
        <f t="shared" si="11"/>
        <v>12.928571428571429</v>
      </c>
    </row>
    <row r="393" spans="1:6">
      <c r="A393" s="94" t="s">
        <v>167</v>
      </c>
      <c r="B393" s="93">
        <v>107</v>
      </c>
      <c r="C393" s="93">
        <v>15.1</v>
      </c>
      <c r="D393" s="93" t="s">
        <v>16</v>
      </c>
      <c r="E393" s="93">
        <v>20</v>
      </c>
      <c r="F393" s="164">
        <f t="shared" si="11"/>
        <v>10.785714285714285</v>
      </c>
    </row>
    <row r="394" spans="1:6">
      <c r="A394" s="94" t="s">
        <v>167</v>
      </c>
      <c r="B394" s="93">
        <v>108</v>
      </c>
      <c r="C394" s="93">
        <v>21.4</v>
      </c>
      <c r="D394" s="93" t="s">
        <v>16</v>
      </c>
      <c r="E394" s="93">
        <v>20</v>
      </c>
      <c r="F394" s="164">
        <f t="shared" si="11"/>
        <v>15.285714285714285</v>
      </c>
    </row>
    <row r="395" spans="1:6">
      <c r="A395" s="94" t="s">
        <v>167</v>
      </c>
      <c r="B395" s="93">
        <v>109</v>
      </c>
      <c r="C395" s="93">
        <v>16</v>
      </c>
      <c r="D395" s="93" t="s">
        <v>16</v>
      </c>
      <c r="E395" s="93">
        <v>20</v>
      </c>
      <c r="F395" s="164">
        <f t="shared" si="11"/>
        <v>11.428571428571427</v>
      </c>
    </row>
    <row r="396" spans="1:6">
      <c r="A396" s="94" t="s">
        <v>167</v>
      </c>
      <c r="B396" s="93">
        <v>110</v>
      </c>
      <c r="C396" s="93">
        <v>15.7</v>
      </c>
      <c r="D396" s="93" t="s">
        <v>16</v>
      </c>
      <c r="E396" s="93">
        <v>20</v>
      </c>
      <c r="F396" s="164">
        <f t="shared" si="11"/>
        <v>11.214285714285715</v>
      </c>
    </row>
    <row r="397" spans="1:6">
      <c r="A397" s="94" t="s">
        <v>268</v>
      </c>
      <c r="B397" s="93">
        <v>111</v>
      </c>
      <c r="C397" s="93">
        <v>26.2</v>
      </c>
      <c r="D397" s="93" t="s">
        <v>21</v>
      </c>
      <c r="E397" s="93">
        <v>4</v>
      </c>
      <c r="F397" s="164">
        <f t="shared" si="11"/>
        <v>3.7428571428571429</v>
      </c>
    </row>
    <row r="398" spans="1:6">
      <c r="A398" s="94" t="s">
        <v>107</v>
      </c>
      <c r="B398" s="93">
        <v>112</v>
      </c>
      <c r="C398" s="93">
        <v>14.3</v>
      </c>
      <c r="D398" s="93" t="s">
        <v>16</v>
      </c>
      <c r="E398" s="93">
        <v>20</v>
      </c>
      <c r="F398" s="164">
        <f t="shared" si="11"/>
        <v>10.214285714285715</v>
      </c>
    </row>
    <row r="399" spans="1:6">
      <c r="A399" s="94" t="s">
        <v>167</v>
      </c>
      <c r="B399" s="93">
        <v>114</v>
      </c>
      <c r="C399" s="93">
        <v>21.6</v>
      </c>
      <c r="D399" s="93" t="s">
        <v>16</v>
      </c>
      <c r="E399" s="93">
        <v>20</v>
      </c>
      <c r="F399" s="164">
        <f t="shared" si="11"/>
        <v>15.428571428571429</v>
      </c>
    </row>
    <row r="400" spans="1:6">
      <c r="A400" s="94" t="s">
        <v>167</v>
      </c>
      <c r="B400" s="93" t="s">
        <v>269</v>
      </c>
      <c r="C400" s="93">
        <v>31</v>
      </c>
      <c r="D400" s="93" t="s">
        <v>16</v>
      </c>
      <c r="E400" s="93">
        <v>20</v>
      </c>
      <c r="F400" s="164">
        <f t="shared" si="11"/>
        <v>22.142857142857146</v>
      </c>
    </row>
    <row r="401" spans="1:6">
      <c r="A401" s="94" t="s">
        <v>270</v>
      </c>
      <c r="B401" s="93" t="s">
        <v>271</v>
      </c>
      <c r="C401" s="93">
        <v>4.5</v>
      </c>
      <c r="D401" s="93" t="s">
        <v>16</v>
      </c>
      <c r="E401" s="93">
        <v>20</v>
      </c>
      <c r="F401" s="164">
        <f t="shared" si="11"/>
        <v>3.2142857142857144</v>
      </c>
    </row>
    <row r="402" spans="1:6">
      <c r="A402" s="94" t="s">
        <v>258</v>
      </c>
      <c r="B402" s="93" t="s">
        <v>272</v>
      </c>
      <c r="C402" s="93">
        <v>5.2</v>
      </c>
      <c r="D402" s="93" t="s">
        <v>16</v>
      </c>
      <c r="E402" s="93">
        <v>20</v>
      </c>
      <c r="F402" s="164">
        <f t="shared" si="11"/>
        <v>3.7142857142857144</v>
      </c>
    </row>
    <row r="403" spans="1:6">
      <c r="A403" s="94" t="s">
        <v>167</v>
      </c>
      <c r="B403" s="93" t="s">
        <v>273</v>
      </c>
      <c r="C403" s="93">
        <v>36.6</v>
      </c>
      <c r="D403" s="93" t="s">
        <v>16</v>
      </c>
      <c r="E403" s="93">
        <v>20</v>
      </c>
      <c r="F403" s="164">
        <f t="shared" si="11"/>
        <v>26.142857142857142</v>
      </c>
    </row>
    <row r="404" spans="1:6">
      <c r="A404" s="94" t="s">
        <v>274</v>
      </c>
      <c r="B404" s="93">
        <v>117</v>
      </c>
      <c r="C404" s="93">
        <v>14</v>
      </c>
      <c r="D404" s="93" t="s">
        <v>16</v>
      </c>
      <c r="E404" s="93">
        <v>20</v>
      </c>
      <c r="F404" s="164">
        <f t="shared" si="11"/>
        <v>10</v>
      </c>
    </row>
    <row r="405" spans="1:6">
      <c r="A405" s="94" t="s">
        <v>275</v>
      </c>
      <c r="B405" s="93">
        <v>118</v>
      </c>
      <c r="C405" s="93">
        <v>12.9</v>
      </c>
      <c r="D405" s="93" t="s">
        <v>16</v>
      </c>
      <c r="E405" s="93">
        <v>20</v>
      </c>
      <c r="F405" s="164">
        <f t="shared" si="11"/>
        <v>9.2142857142857153</v>
      </c>
    </row>
    <row r="406" spans="1:6">
      <c r="A406" s="94" t="s">
        <v>167</v>
      </c>
      <c r="B406" s="93">
        <v>119</v>
      </c>
      <c r="C406" s="93">
        <v>17</v>
      </c>
      <c r="D406" s="93" t="s">
        <v>16</v>
      </c>
      <c r="E406" s="93">
        <v>20</v>
      </c>
      <c r="F406" s="164">
        <f t="shared" si="11"/>
        <v>12.142857142857142</v>
      </c>
    </row>
    <row r="407" spans="1:6">
      <c r="A407" s="94" t="s">
        <v>167</v>
      </c>
      <c r="B407" s="93">
        <v>120</v>
      </c>
      <c r="C407" s="93">
        <v>20.8</v>
      </c>
      <c r="D407" s="93" t="s">
        <v>16</v>
      </c>
      <c r="E407" s="93">
        <v>20</v>
      </c>
      <c r="F407" s="164">
        <f t="shared" si="11"/>
        <v>14.857142857142858</v>
      </c>
    </row>
    <row r="408" spans="1:6">
      <c r="A408" s="94" t="s">
        <v>167</v>
      </c>
      <c r="B408" s="93">
        <v>121</v>
      </c>
      <c r="C408" s="93">
        <v>18.399999999999999</v>
      </c>
      <c r="D408" s="93" t="s">
        <v>16</v>
      </c>
      <c r="E408" s="93">
        <v>20</v>
      </c>
      <c r="F408" s="164">
        <f t="shared" si="11"/>
        <v>13.142857142857142</v>
      </c>
    </row>
    <row r="409" spans="1:6">
      <c r="A409" s="94" t="s">
        <v>167</v>
      </c>
      <c r="B409" s="93" t="s">
        <v>276</v>
      </c>
      <c r="C409" s="93">
        <v>29.4</v>
      </c>
      <c r="D409" s="93" t="s">
        <v>16</v>
      </c>
      <c r="E409" s="93">
        <v>20</v>
      </c>
      <c r="F409" s="164">
        <f t="shared" si="11"/>
        <v>21</v>
      </c>
    </row>
    <row r="410" spans="1:6">
      <c r="A410" s="94" t="s">
        <v>167</v>
      </c>
      <c r="B410" s="93" t="s">
        <v>277</v>
      </c>
      <c r="C410" s="93">
        <v>36.6</v>
      </c>
      <c r="D410" s="93" t="s">
        <v>16</v>
      </c>
      <c r="E410" s="93">
        <v>20</v>
      </c>
      <c r="F410" s="164">
        <f t="shared" si="11"/>
        <v>26.142857142857142</v>
      </c>
    </row>
    <row r="411" spans="1:6">
      <c r="A411" s="94" t="s">
        <v>222</v>
      </c>
      <c r="B411" s="93" t="s">
        <v>278</v>
      </c>
      <c r="C411" s="93">
        <v>36.700000000000003</v>
      </c>
      <c r="D411" s="93" t="s">
        <v>16</v>
      </c>
      <c r="E411" s="93">
        <v>20</v>
      </c>
      <c r="F411" s="164">
        <f t="shared" si="11"/>
        <v>26.214285714285715</v>
      </c>
    </row>
    <row r="412" spans="1:6">
      <c r="A412" s="94" t="s">
        <v>167</v>
      </c>
      <c r="B412" s="93">
        <v>123</v>
      </c>
      <c r="C412" s="93">
        <v>18.3</v>
      </c>
      <c r="D412" s="93" t="s">
        <v>16</v>
      </c>
      <c r="E412" s="93">
        <v>20</v>
      </c>
      <c r="F412" s="164">
        <f t="shared" si="11"/>
        <v>13.071428571428571</v>
      </c>
    </row>
    <row r="413" spans="1:6">
      <c r="A413" s="94" t="s">
        <v>167</v>
      </c>
      <c r="B413" s="93">
        <v>124</v>
      </c>
      <c r="C413" s="93">
        <v>17.899999999999999</v>
      </c>
      <c r="D413" s="93" t="s">
        <v>16</v>
      </c>
      <c r="E413" s="93">
        <v>20</v>
      </c>
      <c r="F413" s="164">
        <f t="shared" si="11"/>
        <v>12.785714285714285</v>
      </c>
    </row>
    <row r="414" spans="1:6">
      <c r="A414" s="94" t="s">
        <v>167</v>
      </c>
      <c r="B414" s="93">
        <v>125</v>
      </c>
      <c r="C414" s="93">
        <v>17.899999999999999</v>
      </c>
      <c r="D414" s="93" t="s">
        <v>16</v>
      </c>
      <c r="E414" s="93">
        <v>20</v>
      </c>
      <c r="F414" s="164">
        <f t="shared" si="11"/>
        <v>12.785714285714285</v>
      </c>
    </row>
    <row r="415" spans="1:6">
      <c r="A415" s="94" t="s">
        <v>167</v>
      </c>
      <c r="B415" s="93">
        <v>126</v>
      </c>
      <c r="C415" s="93">
        <v>17.899999999999999</v>
      </c>
      <c r="D415" s="93" t="s">
        <v>16</v>
      </c>
      <c r="E415" s="93">
        <v>20</v>
      </c>
      <c r="F415" s="164">
        <f t="shared" si="11"/>
        <v>12.785714285714285</v>
      </c>
    </row>
    <row r="416" spans="1:6">
      <c r="A416" s="94" t="s">
        <v>167</v>
      </c>
      <c r="B416" s="93">
        <v>127</v>
      </c>
      <c r="C416" s="93">
        <v>17.8</v>
      </c>
      <c r="D416" s="93" t="s">
        <v>16</v>
      </c>
      <c r="E416" s="93">
        <v>20</v>
      </c>
      <c r="F416" s="164">
        <f t="shared" si="11"/>
        <v>12.714285714285715</v>
      </c>
    </row>
    <row r="417" spans="1:6">
      <c r="A417" s="94" t="s">
        <v>167</v>
      </c>
      <c r="B417" s="93">
        <v>128</v>
      </c>
      <c r="C417" s="93">
        <v>15.2</v>
      </c>
      <c r="D417" s="93" t="s">
        <v>16</v>
      </c>
      <c r="E417" s="93">
        <v>20</v>
      </c>
      <c r="F417" s="164">
        <f t="shared" si="11"/>
        <v>10.857142857142856</v>
      </c>
    </row>
    <row r="418" spans="1:6">
      <c r="A418" s="94" t="s">
        <v>167</v>
      </c>
      <c r="B418" s="93">
        <v>129</v>
      </c>
      <c r="C418" s="93">
        <v>17.8</v>
      </c>
      <c r="D418" s="93" t="s">
        <v>16</v>
      </c>
      <c r="E418" s="93">
        <v>20</v>
      </c>
      <c r="F418" s="164">
        <f t="shared" si="11"/>
        <v>12.714285714285715</v>
      </c>
    </row>
    <row r="419" spans="1:6">
      <c r="A419" s="276" t="s">
        <v>163</v>
      </c>
      <c r="B419" s="127"/>
      <c r="C419" s="119">
        <f>SUM(C384:C418)</f>
        <v>852.07999999999981</v>
      </c>
      <c r="D419" s="127"/>
      <c r="E419" s="127"/>
      <c r="F419" s="105">
        <f>SUM(F384:F418)</f>
        <v>579.80000000000018</v>
      </c>
    </row>
    <row r="420" spans="1:6">
      <c r="A420" s="96" t="s">
        <v>279</v>
      </c>
      <c r="B420" s="93"/>
      <c r="C420" s="93"/>
      <c r="D420" s="93"/>
      <c r="E420" s="93"/>
      <c r="F420" s="163"/>
    </row>
    <row r="421" spans="1:6">
      <c r="A421" s="94" t="s">
        <v>167</v>
      </c>
      <c r="B421" s="93">
        <v>202</v>
      </c>
      <c r="C421" s="93">
        <v>18.100000000000001</v>
      </c>
      <c r="D421" s="93" t="s">
        <v>16</v>
      </c>
      <c r="E421" s="93">
        <v>20</v>
      </c>
      <c r="F421" s="164">
        <f>(C421/28)*E421</f>
        <v>12.928571428571429</v>
      </c>
    </row>
    <row r="422" spans="1:6">
      <c r="A422" s="94" t="s">
        <v>167</v>
      </c>
      <c r="B422" s="93">
        <v>203</v>
      </c>
      <c r="C422" s="93">
        <v>18</v>
      </c>
      <c r="D422" s="93" t="s">
        <v>16</v>
      </c>
      <c r="E422" s="93">
        <v>20</v>
      </c>
      <c r="F422" s="164">
        <f t="shared" ref="F422:F459" si="12">(C422/28)*E422</f>
        <v>12.857142857142858</v>
      </c>
    </row>
    <row r="423" spans="1:6">
      <c r="A423" s="94" t="s">
        <v>167</v>
      </c>
      <c r="B423" s="93">
        <v>204</v>
      </c>
      <c r="C423" s="93">
        <v>18.8</v>
      </c>
      <c r="D423" s="93" t="s">
        <v>16</v>
      </c>
      <c r="E423" s="93">
        <v>20</v>
      </c>
      <c r="F423" s="164">
        <f t="shared" si="12"/>
        <v>13.428571428571431</v>
      </c>
    </row>
    <row r="424" spans="1:6">
      <c r="A424" s="94" t="s">
        <v>167</v>
      </c>
      <c r="B424" s="93">
        <v>205</v>
      </c>
      <c r="C424" s="93">
        <v>17.7</v>
      </c>
      <c r="D424" s="93" t="s">
        <v>16</v>
      </c>
      <c r="E424" s="93">
        <v>20</v>
      </c>
      <c r="F424" s="164">
        <f t="shared" si="12"/>
        <v>12.642857142857142</v>
      </c>
    </row>
    <row r="425" spans="1:6">
      <c r="A425" s="94" t="s">
        <v>167</v>
      </c>
      <c r="B425" s="93">
        <v>206</v>
      </c>
      <c r="C425" s="93">
        <v>18.3</v>
      </c>
      <c r="D425" s="93" t="s">
        <v>16</v>
      </c>
      <c r="E425" s="93">
        <v>20</v>
      </c>
      <c r="F425" s="164">
        <f t="shared" si="12"/>
        <v>13.071428571428571</v>
      </c>
    </row>
    <row r="426" spans="1:6">
      <c r="A426" s="94" t="s">
        <v>167</v>
      </c>
      <c r="B426" s="93">
        <v>207</v>
      </c>
      <c r="C426" s="93">
        <v>17.899999999999999</v>
      </c>
      <c r="D426" s="93" t="s">
        <v>16</v>
      </c>
      <c r="E426" s="93">
        <v>20</v>
      </c>
      <c r="F426" s="164">
        <f t="shared" si="12"/>
        <v>12.785714285714285</v>
      </c>
    </row>
    <row r="427" spans="1:6">
      <c r="A427" s="94" t="s">
        <v>167</v>
      </c>
      <c r="B427" s="93">
        <v>208</v>
      </c>
      <c r="C427" s="93">
        <v>17.899999999999999</v>
      </c>
      <c r="D427" s="93" t="s">
        <v>16</v>
      </c>
      <c r="E427" s="93">
        <v>20</v>
      </c>
      <c r="F427" s="164">
        <f t="shared" si="12"/>
        <v>12.785714285714285</v>
      </c>
    </row>
    <row r="428" spans="1:6">
      <c r="A428" s="94" t="s">
        <v>167</v>
      </c>
      <c r="B428" s="93">
        <v>209</v>
      </c>
      <c r="C428" s="93">
        <v>18.2</v>
      </c>
      <c r="D428" s="93" t="s">
        <v>16</v>
      </c>
      <c r="E428" s="93">
        <v>20</v>
      </c>
      <c r="F428" s="164">
        <f t="shared" si="12"/>
        <v>13</v>
      </c>
    </row>
    <row r="429" spans="1:6">
      <c r="A429" s="94" t="s">
        <v>167</v>
      </c>
      <c r="B429" s="93">
        <v>210</v>
      </c>
      <c r="C429" s="93">
        <v>18.100000000000001</v>
      </c>
      <c r="D429" s="93" t="s">
        <v>244</v>
      </c>
      <c r="E429" s="93">
        <v>1</v>
      </c>
      <c r="F429" s="164">
        <f t="shared" si="12"/>
        <v>0.64642857142857146</v>
      </c>
    </row>
    <row r="430" spans="1:6">
      <c r="A430" s="94" t="s">
        <v>167</v>
      </c>
      <c r="B430" s="93">
        <v>211</v>
      </c>
      <c r="C430" s="93">
        <v>18</v>
      </c>
      <c r="D430" s="93" t="s">
        <v>16</v>
      </c>
      <c r="E430" s="93">
        <v>20</v>
      </c>
      <c r="F430" s="164">
        <f t="shared" si="12"/>
        <v>12.857142857142858</v>
      </c>
    </row>
    <row r="431" spans="1:6">
      <c r="A431" s="94" t="s">
        <v>167</v>
      </c>
      <c r="B431" s="93">
        <v>212</v>
      </c>
      <c r="C431" s="93">
        <v>15</v>
      </c>
      <c r="D431" s="93" t="s">
        <v>16</v>
      </c>
      <c r="E431" s="93">
        <v>20</v>
      </c>
      <c r="F431" s="164">
        <f t="shared" si="12"/>
        <v>10.714285714285714</v>
      </c>
    </row>
    <row r="432" spans="1:6">
      <c r="A432" s="94" t="s">
        <v>167</v>
      </c>
      <c r="B432" s="93">
        <v>213</v>
      </c>
      <c r="C432" s="93">
        <v>16.2</v>
      </c>
      <c r="D432" s="93" t="s">
        <v>16</v>
      </c>
      <c r="E432" s="93">
        <v>20</v>
      </c>
      <c r="F432" s="164">
        <f t="shared" si="12"/>
        <v>11.571428571428569</v>
      </c>
    </row>
    <row r="433" spans="1:6">
      <c r="A433" s="94" t="s">
        <v>167</v>
      </c>
      <c r="B433" s="93">
        <v>214</v>
      </c>
      <c r="C433" s="93">
        <v>20.7</v>
      </c>
      <c r="D433" s="93" t="s">
        <v>16</v>
      </c>
      <c r="E433" s="93">
        <v>20</v>
      </c>
      <c r="F433" s="164">
        <f t="shared" si="12"/>
        <v>14.785714285714285</v>
      </c>
    </row>
    <row r="434" spans="1:6">
      <c r="A434" s="94" t="s">
        <v>280</v>
      </c>
      <c r="B434" s="93">
        <v>215</v>
      </c>
      <c r="C434" s="93">
        <v>4.0999999999999996</v>
      </c>
      <c r="D434" s="93" t="s">
        <v>16</v>
      </c>
      <c r="E434" s="93">
        <v>20</v>
      </c>
      <c r="F434" s="164">
        <f t="shared" si="12"/>
        <v>2.9285714285714279</v>
      </c>
    </row>
    <row r="435" spans="1:6">
      <c r="A435" s="94" t="s">
        <v>281</v>
      </c>
      <c r="B435" s="93">
        <v>216</v>
      </c>
      <c r="C435" s="93">
        <v>15.8</v>
      </c>
      <c r="D435" s="93" t="s">
        <v>16</v>
      </c>
      <c r="E435" s="93">
        <v>20</v>
      </c>
      <c r="F435" s="164">
        <f t="shared" si="12"/>
        <v>11.285714285714285</v>
      </c>
    </row>
    <row r="436" spans="1:6">
      <c r="A436" s="94" t="s">
        <v>209</v>
      </c>
      <c r="B436" s="93"/>
      <c r="C436" s="93">
        <v>168.3</v>
      </c>
      <c r="D436" s="93" t="s">
        <v>16</v>
      </c>
      <c r="E436" s="93">
        <v>20</v>
      </c>
      <c r="F436" s="164">
        <f t="shared" si="12"/>
        <v>120.21428571428572</v>
      </c>
    </row>
    <row r="437" spans="1:6">
      <c r="A437" s="94" t="s">
        <v>282</v>
      </c>
      <c r="B437" s="93"/>
      <c r="C437" s="93">
        <v>42.56</v>
      </c>
      <c r="D437" s="93" t="s">
        <v>16</v>
      </c>
      <c r="E437" s="93">
        <v>20</v>
      </c>
      <c r="F437" s="164">
        <f t="shared" si="12"/>
        <v>30.4</v>
      </c>
    </row>
    <row r="438" spans="1:6">
      <c r="A438" s="94" t="s">
        <v>167</v>
      </c>
      <c r="B438" s="93">
        <v>218</v>
      </c>
      <c r="C438" s="93">
        <v>18.600000000000001</v>
      </c>
      <c r="D438" s="93" t="s">
        <v>16</v>
      </c>
      <c r="E438" s="93">
        <v>20</v>
      </c>
      <c r="F438" s="164">
        <f t="shared" si="12"/>
        <v>13.285714285714288</v>
      </c>
    </row>
    <row r="439" spans="1:6">
      <c r="A439" s="94" t="s">
        <v>167</v>
      </c>
      <c r="B439" s="93" t="s">
        <v>283</v>
      </c>
      <c r="C439" s="93">
        <v>15.4</v>
      </c>
      <c r="D439" s="93" t="s">
        <v>16</v>
      </c>
      <c r="E439" s="93">
        <v>20</v>
      </c>
      <c r="F439" s="164">
        <f t="shared" si="12"/>
        <v>11</v>
      </c>
    </row>
    <row r="440" spans="1:6">
      <c r="A440" s="94" t="s">
        <v>167</v>
      </c>
      <c r="B440" s="93" t="s">
        <v>284</v>
      </c>
      <c r="C440" s="93">
        <v>26.7</v>
      </c>
      <c r="D440" s="93" t="s">
        <v>21</v>
      </c>
      <c r="E440" s="93">
        <v>4</v>
      </c>
      <c r="F440" s="164">
        <f t="shared" si="12"/>
        <v>3.8142857142857141</v>
      </c>
    </row>
    <row r="441" spans="1:6">
      <c r="A441" s="94" t="s">
        <v>222</v>
      </c>
      <c r="B441" s="93" t="s">
        <v>285</v>
      </c>
      <c r="C441" s="93">
        <v>6.4</v>
      </c>
      <c r="D441" s="93" t="s">
        <v>16</v>
      </c>
      <c r="E441" s="93">
        <v>20</v>
      </c>
      <c r="F441" s="164">
        <f t="shared" si="12"/>
        <v>4.5714285714285721</v>
      </c>
    </row>
    <row r="442" spans="1:6">
      <c r="A442" s="94" t="s">
        <v>286</v>
      </c>
      <c r="B442" s="93">
        <v>219</v>
      </c>
      <c r="C442" s="93">
        <v>22.5</v>
      </c>
      <c r="D442" s="93" t="s">
        <v>21</v>
      </c>
      <c r="E442" s="93">
        <v>4</v>
      </c>
      <c r="F442" s="164">
        <f t="shared" si="12"/>
        <v>3.2142857142857144</v>
      </c>
    </row>
    <row r="443" spans="1:6">
      <c r="A443" s="94" t="s">
        <v>274</v>
      </c>
      <c r="B443" s="93">
        <v>222</v>
      </c>
      <c r="C443" s="93">
        <v>14</v>
      </c>
      <c r="D443" s="93" t="s">
        <v>16</v>
      </c>
      <c r="E443" s="93">
        <v>20</v>
      </c>
      <c r="F443" s="164">
        <f t="shared" si="12"/>
        <v>10</v>
      </c>
    </row>
    <row r="444" spans="1:6">
      <c r="A444" s="94" t="s">
        <v>167</v>
      </c>
      <c r="B444" s="93">
        <v>223</v>
      </c>
      <c r="C444" s="93">
        <v>23.2</v>
      </c>
      <c r="D444" s="93" t="s">
        <v>16</v>
      </c>
      <c r="E444" s="93">
        <v>20</v>
      </c>
      <c r="F444" s="164">
        <f t="shared" si="12"/>
        <v>16.571428571428569</v>
      </c>
    </row>
    <row r="445" spans="1:6">
      <c r="A445" s="94" t="s">
        <v>167</v>
      </c>
      <c r="B445" s="93">
        <v>224</v>
      </c>
      <c r="C445" s="93">
        <v>13.5</v>
      </c>
      <c r="D445" s="93" t="s">
        <v>16</v>
      </c>
      <c r="E445" s="93">
        <v>20</v>
      </c>
      <c r="F445" s="164">
        <f t="shared" si="12"/>
        <v>9.6428571428571423</v>
      </c>
    </row>
    <row r="446" spans="1:6">
      <c r="A446" s="94" t="s">
        <v>167</v>
      </c>
      <c r="B446" s="93">
        <v>225</v>
      </c>
      <c r="C446" s="93">
        <v>17.7</v>
      </c>
      <c r="D446" s="93" t="s">
        <v>16</v>
      </c>
      <c r="E446" s="93">
        <v>20</v>
      </c>
      <c r="F446" s="164">
        <f t="shared" si="12"/>
        <v>12.642857142857142</v>
      </c>
    </row>
    <row r="447" spans="1:6">
      <c r="A447" s="94" t="s">
        <v>167</v>
      </c>
      <c r="B447" s="93">
        <v>226</v>
      </c>
      <c r="C447" s="93">
        <v>17.899999999999999</v>
      </c>
      <c r="D447" s="93" t="s">
        <v>16</v>
      </c>
      <c r="E447" s="93">
        <v>20</v>
      </c>
      <c r="F447" s="164">
        <f t="shared" si="12"/>
        <v>12.785714285714285</v>
      </c>
    </row>
    <row r="448" spans="1:6">
      <c r="A448" s="94" t="s">
        <v>167</v>
      </c>
      <c r="B448" s="93">
        <v>227</v>
      </c>
      <c r="C448" s="93">
        <v>18</v>
      </c>
      <c r="D448" s="93" t="s">
        <v>16</v>
      </c>
      <c r="E448" s="93">
        <v>20</v>
      </c>
      <c r="F448" s="164">
        <f t="shared" si="12"/>
        <v>12.857142857142858</v>
      </c>
    </row>
    <row r="449" spans="1:6">
      <c r="A449" s="94" t="s">
        <v>167</v>
      </c>
      <c r="B449" s="93">
        <v>228</v>
      </c>
      <c r="C449" s="93">
        <v>18.100000000000001</v>
      </c>
      <c r="D449" s="93" t="s">
        <v>16</v>
      </c>
      <c r="E449" s="93">
        <v>20</v>
      </c>
      <c r="F449" s="164">
        <f t="shared" si="12"/>
        <v>12.928571428571429</v>
      </c>
    </row>
    <row r="450" spans="1:6">
      <c r="A450" s="94" t="s">
        <v>167</v>
      </c>
      <c r="B450" s="93">
        <v>229</v>
      </c>
      <c r="C450" s="93">
        <v>17.8</v>
      </c>
      <c r="D450" s="93" t="s">
        <v>16</v>
      </c>
      <c r="E450" s="93">
        <v>20</v>
      </c>
      <c r="F450" s="164">
        <f t="shared" si="12"/>
        <v>12.714285714285715</v>
      </c>
    </row>
    <row r="451" spans="1:6">
      <c r="A451" s="94" t="s">
        <v>167</v>
      </c>
      <c r="B451" s="93">
        <v>230</v>
      </c>
      <c r="C451" s="93">
        <v>18</v>
      </c>
      <c r="D451" s="93" t="s">
        <v>16</v>
      </c>
      <c r="E451" s="93">
        <v>20</v>
      </c>
      <c r="F451" s="164">
        <f t="shared" si="12"/>
        <v>12.857142857142858</v>
      </c>
    </row>
    <row r="452" spans="1:6">
      <c r="A452" s="94" t="s">
        <v>167</v>
      </c>
      <c r="B452" s="93">
        <v>231</v>
      </c>
      <c r="C452" s="93">
        <v>17.7</v>
      </c>
      <c r="D452" s="93" t="s">
        <v>16</v>
      </c>
      <c r="E452" s="93">
        <v>20</v>
      </c>
      <c r="F452" s="164">
        <f t="shared" si="12"/>
        <v>12.642857142857142</v>
      </c>
    </row>
    <row r="453" spans="1:6">
      <c r="A453" s="94" t="s">
        <v>167</v>
      </c>
      <c r="B453" s="93">
        <v>232</v>
      </c>
      <c r="C453" s="93">
        <v>18.2</v>
      </c>
      <c r="D453" s="93" t="s">
        <v>16</v>
      </c>
      <c r="E453" s="93">
        <v>20</v>
      </c>
      <c r="F453" s="164">
        <f t="shared" si="12"/>
        <v>13</v>
      </c>
    </row>
    <row r="454" spans="1:6">
      <c r="A454" s="94" t="s">
        <v>167</v>
      </c>
      <c r="B454" s="93">
        <v>233</v>
      </c>
      <c r="C454" s="93">
        <v>17.899999999999999</v>
      </c>
      <c r="D454" s="93" t="s">
        <v>16</v>
      </c>
      <c r="E454" s="93">
        <v>20</v>
      </c>
      <c r="F454" s="164">
        <f t="shared" si="12"/>
        <v>12.785714285714285</v>
      </c>
    </row>
    <row r="455" spans="1:6">
      <c r="A455" s="94" t="s">
        <v>167</v>
      </c>
      <c r="B455" s="93" t="s">
        <v>287</v>
      </c>
      <c r="C455" s="93">
        <v>17.8</v>
      </c>
      <c r="D455" s="93" t="s">
        <v>16</v>
      </c>
      <c r="E455" s="93">
        <v>20</v>
      </c>
      <c r="F455" s="164">
        <f t="shared" si="12"/>
        <v>12.714285714285715</v>
      </c>
    </row>
    <row r="456" spans="1:6">
      <c r="A456" s="94" t="s">
        <v>167</v>
      </c>
      <c r="B456" s="93" t="s">
        <v>288</v>
      </c>
      <c r="C456" s="93">
        <v>18.2</v>
      </c>
      <c r="D456" s="93" t="s">
        <v>16</v>
      </c>
      <c r="E456" s="93">
        <v>20</v>
      </c>
      <c r="F456" s="164">
        <f t="shared" si="12"/>
        <v>13</v>
      </c>
    </row>
    <row r="457" spans="1:6">
      <c r="A457" s="94" t="s">
        <v>167</v>
      </c>
      <c r="B457" s="93">
        <v>234</v>
      </c>
      <c r="C457" s="93">
        <v>18.100000000000001</v>
      </c>
      <c r="D457" s="93" t="s">
        <v>16</v>
      </c>
      <c r="E457" s="93">
        <v>20</v>
      </c>
      <c r="F457" s="164">
        <f t="shared" si="12"/>
        <v>12.928571428571429</v>
      </c>
    </row>
    <row r="458" spans="1:6">
      <c r="A458" s="94" t="s">
        <v>167</v>
      </c>
      <c r="B458" s="93">
        <v>235</v>
      </c>
      <c r="C458" s="93">
        <v>28.4</v>
      </c>
      <c r="D458" s="93" t="s">
        <v>16</v>
      </c>
      <c r="E458" s="93">
        <v>20</v>
      </c>
      <c r="F458" s="164">
        <f t="shared" si="12"/>
        <v>20.285714285714285</v>
      </c>
    </row>
    <row r="459" spans="1:6">
      <c r="A459" s="94" t="s">
        <v>69</v>
      </c>
      <c r="B459" s="93" t="s">
        <v>289</v>
      </c>
      <c r="C459" s="93">
        <v>9</v>
      </c>
      <c r="D459" s="93" t="s">
        <v>244</v>
      </c>
      <c r="E459" s="93">
        <v>1</v>
      </c>
      <c r="F459" s="164">
        <f t="shared" si="12"/>
        <v>0.32142857142857145</v>
      </c>
    </row>
    <row r="460" spans="1:6">
      <c r="A460" s="130" t="s">
        <v>163</v>
      </c>
      <c r="B460" s="127"/>
      <c r="C460" s="119">
        <f>SUM(C421:C459)</f>
        <v>856.7600000000001</v>
      </c>
      <c r="D460" s="127"/>
      <c r="E460" s="127"/>
      <c r="F460" s="105">
        <f>SUM(F421:F459)</f>
        <v>565.46785714285704</v>
      </c>
    </row>
    <row r="461" spans="1:6">
      <c r="A461" s="130" t="s">
        <v>162</v>
      </c>
      <c r="B461" s="127"/>
      <c r="C461" s="120">
        <f>SUM(C460,C419,C382,C349,)</f>
        <v>3269.5</v>
      </c>
      <c r="D461" s="127"/>
      <c r="E461" s="127"/>
      <c r="F461" s="105">
        <f>SUM(F460,F419,F382,F349,)</f>
        <v>1677.8035714285716</v>
      </c>
    </row>
    <row r="462" spans="1:6">
      <c r="A462" s="451" t="s">
        <v>290</v>
      </c>
      <c r="B462" s="452"/>
      <c r="C462" s="452"/>
      <c r="D462" s="452"/>
      <c r="E462" s="452"/>
      <c r="F462" s="453"/>
    </row>
    <row r="463" spans="1:6">
      <c r="A463" s="100" t="s">
        <v>24</v>
      </c>
      <c r="B463" s="97"/>
      <c r="C463" s="99"/>
      <c r="D463" s="97"/>
      <c r="E463" s="97"/>
      <c r="F463" s="166"/>
    </row>
    <row r="464" spans="1:6">
      <c r="A464" s="94" t="s">
        <v>291</v>
      </c>
      <c r="B464" s="99"/>
      <c r="C464" s="99">
        <v>53.05</v>
      </c>
      <c r="D464" s="93" t="s">
        <v>244</v>
      </c>
      <c r="E464" s="93">
        <v>1</v>
      </c>
      <c r="F464" s="164">
        <f>(C464/28)*E464</f>
        <v>1.8946428571428571</v>
      </c>
    </row>
    <row r="465" spans="1:6">
      <c r="A465" s="94" t="s">
        <v>292</v>
      </c>
      <c r="B465" s="99">
        <v>1</v>
      </c>
      <c r="C465" s="99">
        <v>34</v>
      </c>
      <c r="D465" s="93" t="s">
        <v>21</v>
      </c>
      <c r="E465" s="93">
        <v>4</v>
      </c>
      <c r="F465" s="164">
        <f t="shared" ref="F465:F487" si="13">(C465/28)*E465</f>
        <v>4.8571428571428568</v>
      </c>
    </row>
    <row r="466" spans="1:6">
      <c r="A466" s="94" t="s">
        <v>292</v>
      </c>
      <c r="B466" s="99" t="s">
        <v>293</v>
      </c>
      <c r="C466" s="99">
        <v>6.5</v>
      </c>
      <c r="D466" s="93" t="s">
        <v>221</v>
      </c>
      <c r="E466" s="93">
        <v>0</v>
      </c>
      <c r="F466" s="164">
        <f t="shared" si="13"/>
        <v>0</v>
      </c>
    </row>
    <row r="467" spans="1:6">
      <c r="A467" s="94" t="s">
        <v>294</v>
      </c>
      <c r="B467" s="99">
        <v>6</v>
      </c>
      <c r="C467" s="99">
        <v>14</v>
      </c>
      <c r="D467" s="93" t="s">
        <v>221</v>
      </c>
      <c r="E467" s="93">
        <v>0</v>
      </c>
      <c r="F467" s="164">
        <f t="shared" si="13"/>
        <v>0</v>
      </c>
    </row>
    <row r="468" spans="1:6">
      <c r="A468" s="94" t="s">
        <v>167</v>
      </c>
      <c r="B468" s="99">
        <v>7</v>
      </c>
      <c r="C468" s="99">
        <v>8.3000000000000007</v>
      </c>
      <c r="D468" s="93" t="s">
        <v>221</v>
      </c>
      <c r="E468" s="93">
        <v>0</v>
      </c>
      <c r="F468" s="164">
        <f t="shared" si="13"/>
        <v>0</v>
      </c>
    </row>
    <row r="469" spans="1:6">
      <c r="A469" s="94" t="s">
        <v>167</v>
      </c>
      <c r="B469" s="99">
        <v>20</v>
      </c>
      <c r="C469" s="99">
        <v>24.2</v>
      </c>
      <c r="D469" s="93" t="s">
        <v>221</v>
      </c>
      <c r="E469" s="93">
        <v>0</v>
      </c>
      <c r="F469" s="164">
        <f t="shared" si="13"/>
        <v>0</v>
      </c>
    </row>
    <row r="470" spans="1:6">
      <c r="A470" s="94" t="s">
        <v>167</v>
      </c>
      <c r="B470" s="99" t="s">
        <v>295</v>
      </c>
      <c r="C470" s="99">
        <v>19.600000000000001</v>
      </c>
      <c r="D470" s="93" t="s">
        <v>221</v>
      </c>
      <c r="E470" s="93">
        <v>0</v>
      </c>
      <c r="F470" s="164">
        <f t="shared" si="13"/>
        <v>0</v>
      </c>
    </row>
    <row r="471" spans="1:6">
      <c r="A471" s="94" t="s">
        <v>296</v>
      </c>
      <c r="B471" s="99">
        <v>6</v>
      </c>
      <c r="C471" s="99">
        <v>16.100000000000001</v>
      </c>
      <c r="D471" s="93" t="s">
        <v>221</v>
      </c>
      <c r="E471" s="93">
        <v>0</v>
      </c>
      <c r="F471" s="164">
        <f t="shared" si="13"/>
        <v>0</v>
      </c>
    </row>
    <row r="472" spans="1:6">
      <c r="A472" s="94" t="s">
        <v>297</v>
      </c>
      <c r="B472" s="99">
        <v>7</v>
      </c>
      <c r="C472" s="99">
        <v>12</v>
      </c>
      <c r="D472" s="93" t="s">
        <v>221</v>
      </c>
      <c r="E472" s="93">
        <v>0</v>
      </c>
      <c r="F472" s="164">
        <f t="shared" si="13"/>
        <v>0</v>
      </c>
    </row>
    <row r="473" spans="1:6">
      <c r="A473" s="94" t="s">
        <v>298</v>
      </c>
      <c r="B473" s="99">
        <v>8</v>
      </c>
      <c r="C473" s="99">
        <v>13</v>
      </c>
      <c r="D473" s="93" t="s">
        <v>221</v>
      </c>
      <c r="E473" s="93">
        <v>0</v>
      </c>
      <c r="F473" s="164">
        <f t="shared" si="13"/>
        <v>0</v>
      </c>
    </row>
    <row r="474" spans="1:6">
      <c r="A474" s="94" t="s">
        <v>299</v>
      </c>
      <c r="B474" s="99">
        <v>9</v>
      </c>
      <c r="C474" s="99">
        <v>2.1</v>
      </c>
      <c r="D474" s="93" t="s">
        <v>221</v>
      </c>
      <c r="E474" s="93">
        <v>0</v>
      </c>
      <c r="F474" s="164">
        <f t="shared" si="13"/>
        <v>0</v>
      </c>
    </row>
    <row r="475" spans="1:6">
      <c r="A475" s="94" t="s">
        <v>300</v>
      </c>
      <c r="B475" s="99">
        <v>10</v>
      </c>
      <c r="C475" s="99">
        <v>2.9</v>
      </c>
      <c r="D475" s="93" t="s">
        <v>221</v>
      </c>
      <c r="E475" s="93">
        <v>0</v>
      </c>
      <c r="F475" s="164">
        <f t="shared" si="13"/>
        <v>0</v>
      </c>
    </row>
    <row r="476" spans="1:6">
      <c r="A476" s="94" t="s">
        <v>301</v>
      </c>
      <c r="B476" s="99">
        <v>11</v>
      </c>
      <c r="C476" s="99">
        <v>1.1000000000000001</v>
      </c>
      <c r="D476" s="93" t="s">
        <v>221</v>
      </c>
      <c r="E476" s="93">
        <v>0</v>
      </c>
      <c r="F476" s="164">
        <f t="shared" si="13"/>
        <v>0</v>
      </c>
    </row>
    <row r="477" spans="1:6">
      <c r="A477" s="94" t="s">
        <v>302</v>
      </c>
      <c r="B477" s="99">
        <v>12</v>
      </c>
      <c r="C477" s="99">
        <v>11.1</v>
      </c>
      <c r="D477" s="93" t="s">
        <v>221</v>
      </c>
      <c r="E477" s="93">
        <v>0</v>
      </c>
      <c r="F477" s="164">
        <f t="shared" si="13"/>
        <v>0</v>
      </c>
    </row>
    <row r="478" spans="1:6">
      <c r="A478" s="94" t="s">
        <v>303</v>
      </c>
      <c r="B478" s="99" t="s">
        <v>304</v>
      </c>
      <c r="C478" s="99">
        <v>2.6</v>
      </c>
      <c r="D478" s="93" t="s">
        <v>221</v>
      </c>
      <c r="E478" s="93">
        <v>0</v>
      </c>
      <c r="F478" s="164">
        <f t="shared" si="13"/>
        <v>0</v>
      </c>
    </row>
    <row r="479" spans="1:6">
      <c r="A479" s="94" t="s">
        <v>305</v>
      </c>
      <c r="B479" s="99">
        <v>13</v>
      </c>
      <c r="C479" s="99">
        <v>4.0999999999999996</v>
      </c>
      <c r="D479" s="93" t="s">
        <v>221</v>
      </c>
      <c r="E479" s="93">
        <v>0</v>
      </c>
      <c r="F479" s="164">
        <f t="shared" si="13"/>
        <v>0</v>
      </c>
    </row>
    <row r="480" spans="1:6">
      <c r="A480" s="94" t="s">
        <v>306</v>
      </c>
      <c r="B480" s="99">
        <v>14</v>
      </c>
      <c r="C480" s="99">
        <v>6.6</v>
      </c>
      <c r="D480" s="93" t="s">
        <v>221</v>
      </c>
      <c r="E480" s="93">
        <v>0</v>
      </c>
      <c r="F480" s="164">
        <f t="shared" si="13"/>
        <v>0</v>
      </c>
    </row>
    <row r="481" spans="1:6">
      <c r="A481" s="94" t="s">
        <v>307</v>
      </c>
      <c r="B481" s="99">
        <v>15</v>
      </c>
      <c r="C481" s="99">
        <v>16.5</v>
      </c>
      <c r="D481" s="93" t="s">
        <v>221</v>
      </c>
      <c r="E481" s="93">
        <v>0</v>
      </c>
      <c r="F481" s="164">
        <f t="shared" si="13"/>
        <v>0</v>
      </c>
    </row>
    <row r="482" spans="1:6">
      <c r="A482" s="94" t="s">
        <v>308</v>
      </c>
      <c r="B482" s="99" t="s">
        <v>309</v>
      </c>
      <c r="C482" s="99">
        <v>20.9</v>
      </c>
      <c r="D482" s="93" t="s">
        <v>221</v>
      </c>
      <c r="E482" s="93">
        <v>0</v>
      </c>
      <c r="F482" s="164">
        <f t="shared" si="13"/>
        <v>0</v>
      </c>
    </row>
    <row r="483" spans="1:6">
      <c r="A483" s="94" t="s">
        <v>310</v>
      </c>
      <c r="B483" s="99" t="s">
        <v>311</v>
      </c>
      <c r="C483" s="99">
        <v>4</v>
      </c>
      <c r="D483" s="93" t="s">
        <v>221</v>
      </c>
      <c r="E483" s="93">
        <v>0</v>
      </c>
      <c r="F483" s="164">
        <f t="shared" si="13"/>
        <v>0</v>
      </c>
    </row>
    <row r="484" spans="1:6">
      <c r="A484" s="94" t="s">
        <v>312</v>
      </c>
      <c r="B484" s="99">
        <v>16</v>
      </c>
      <c r="C484" s="99">
        <v>18.899999999999999</v>
      </c>
      <c r="D484" s="93" t="s">
        <v>221</v>
      </c>
      <c r="E484" s="93">
        <v>0</v>
      </c>
      <c r="F484" s="164">
        <f t="shared" si="13"/>
        <v>0</v>
      </c>
    </row>
    <row r="485" spans="1:6">
      <c r="A485" s="94" t="s">
        <v>313</v>
      </c>
      <c r="B485" s="99">
        <v>17</v>
      </c>
      <c r="C485" s="99">
        <v>15.9</v>
      </c>
      <c r="D485" s="93" t="s">
        <v>221</v>
      </c>
      <c r="E485" s="93">
        <v>0</v>
      </c>
      <c r="F485" s="164">
        <f t="shared" si="13"/>
        <v>0</v>
      </c>
    </row>
    <row r="486" spans="1:6">
      <c r="A486" s="94" t="s">
        <v>314</v>
      </c>
      <c r="B486" s="99">
        <v>18</v>
      </c>
      <c r="C486" s="99">
        <v>17.899999999999999</v>
      </c>
      <c r="D486" s="93" t="s">
        <v>221</v>
      </c>
      <c r="E486" s="93">
        <v>0</v>
      </c>
      <c r="F486" s="164">
        <f t="shared" si="13"/>
        <v>0</v>
      </c>
    </row>
    <row r="487" spans="1:6">
      <c r="A487" s="94" t="s">
        <v>315</v>
      </c>
      <c r="B487" s="99"/>
      <c r="C487" s="99">
        <v>40</v>
      </c>
      <c r="D487" s="93" t="s">
        <v>221</v>
      </c>
      <c r="E487" s="93">
        <v>0</v>
      </c>
      <c r="F487" s="164">
        <f t="shared" si="13"/>
        <v>0</v>
      </c>
    </row>
    <row r="488" spans="1:6">
      <c r="A488" s="277" t="s">
        <v>163</v>
      </c>
      <c r="B488" s="132"/>
      <c r="C488" s="132">
        <f>SUM(C464:C487)</f>
        <v>365.34999999999985</v>
      </c>
      <c r="D488" s="132"/>
      <c r="E488" s="132"/>
      <c r="F488" s="134">
        <f>SUM(F464:F487)</f>
        <v>6.7517857142857141</v>
      </c>
    </row>
    <row r="489" spans="1:6">
      <c r="A489" s="100" t="s">
        <v>12</v>
      </c>
      <c r="B489" s="99"/>
      <c r="C489" s="99"/>
      <c r="D489" s="99"/>
      <c r="E489" s="99"/>
      <c r="F489" s="167"/>
    </row>
    <row r="490" spans="1:6">
      <c r="A490" s="98" t="s">
        <v>282</v>
      </c>
      <c r="B490" s="99"/>
      <c r="C490" s="99">
        <v>24.6</v>
      </c>
      <c r="D490" s="93" t="s">
        <v>221</v>
      </c>
      <c r="E490" s="93">
        <v>0</v>
      </c>
      <c r="F490" s="164">
        <f>(C490/28)*E490</f>
        <v>0</v>
      </c>
    </row>
    <row r="491" spans="1:6">
      <c r="A491" s="94" t="s">
        <v>167</v>
      </c>
      <c r="B491" s="99">
        <v>101</v>
      </c>
      <c r="C491" s="99">
        <v>51.46</v>
      </c>
      <c r="D491" s="93" t="s">
        <v>221</v>
      </c>
      <c r="E491" s="93">
        <v>0</v>
      </c>
      <c r="F491" s="164">
        <f t="shared" ref="F491:F500" si="14">(C491/28)*E491</f>
        <v>0</v>
      </c>
    </row>
    <row r="492" spans="1:6">
      <c r="A492" s="94" t="s">
        <v>167</v>
      </c>
      <c r="B492" s="99">
        <v>102</v>
      </c>
      <c r="C492" s="99">
        <v>22.5</v>
      </c>
      <c r="D492" s="93" t="s">
        <v>221</v>
      </c>
      <c r="E492" s="93">
        <v>0</v>
      </c>
      <c r="F492" s="164">
        <f t="shared" si="14"/>
        <v>0</v>
      </c>
    </row>
    <row r="493" spans="1:6">
      <c r="A493" s="94" t="s">
        <v>187</v>
      </c>
      <c r="B493" s="99">
        <v>103</v>
      </c>
      <c r="C493" s="99">
        <v>5.5</v>
      </c>
      <c r="D493" s="93" t="s">
        <v>221</v>
      </c>
      <c r="E493" s="93">
        <v>0</v>
      </c>
      <c r="F493" s="164">
        <f t="shared" si="14"/>
        <v>0</v>
      </c>
    </row>
    <row r="494" spans="1:6">
      <c r="A494" s="98" t="s">
        <v>187</v>
      </c>
      <c r="B494" s="99">
        <v>104</v>
      </c>
      <c r="C494" s="99">
        <v>3.5</v>
      </c>
      <c r="D494" s="93" t="s">
        <v>221</v>
      </c>
      <c r="E494" s="93">
        <v>0</v>
      </c>
      <c r="F494" s="164">
        <f t="shared" si="14"/>
        <v>0</v>
      </c>
    </row>
    <row r="495" spans="1:6">
      <c r="A495" s="98" t="s">
        <v>316</v>
      </c>
      <c r="B495" s="99">
        <v>105</v>
      </c>
      <c r="C495" s="99">
        <v>56.36</v>
      </c>
      <c r="D495" s="93" t="s">
        <v>221</v>
      </c>
      <c r="E495" s="93">
        <v>0</v>
      </c>
      <c r="F495" s="164">
        <f t="shared" si="14"/>
        <v>0</v>
      </c>
    </row>
    <row r="496" spans="1:6">
      <c r="A496" s="94" t="s">
        <v>317</v>
      </c>
      <c r="B496" s="99">
        <v>106</v>
      </c>
      <c r="C496" s="99">
        <v>12.5</v>
      </c>
      <c r="D496" s="93" t="s">
        <v>221</v>
      </c>
      <c r="E496" s="93">
        <v>0</v>
      </c>
      <c r="F496" s="164">
        <f t="shared" si="14"/>
        <v>0</v>
      </c>
    </row>
    <row r="497" spans="1:6">
      <c r="A497" s="94" t="s">
        <v>317</v>
      </c>
      <c r="B497" s="99" t="s">
        <v>318</v>
      </c>
      <c r="C497" s="99">
        <v>13.26</v>
      </c>
      <c r="D497" s="93" t="s">
        <v>221</v>
      </c>
      <c r="E497" s="93">
        <v>0</v>
      </c>
      <c r="F497" s="164">
        <f t="shared" si="14"/>
        <v>0</v>
      </c>
    </row>
    <row r="498" spans="1:6">
      <c r="A498" s="94" t="s">
        <v>319</v>
      </c>
      <c r="B498" s="99" t="s">
        <v>320</v>
      </c>
      <c r="C498" s="99">
        <v>27.87</v>
      </c>
      <c r="D498" s="93" t="s">
        <v>221</v>
      </c>
      <c r="E498" s="93">
        <v>0</v>
      </c>
      <c r="F498" s="164">
        <f t="shared" si="14"/>
        <v>0</v>
      </c>
    </row>
    <row r="499" spans="1:6">
      <c r="A499" s="94" t="s">
        <v>321</v>
      </c>
      <c r="B499" s="99" t="s">
        <v>322</v>
      </c>
      <c r="C499" s="99">
        <v>36.19</v>
      </c>
      <c r="D499" s="93" t="s">
        <v>221</v>
      </c>
      <c r="E499" s="93">
        <v>0</v>
      </c>
      <c r="F499" s="164">
        <f t="shared" si="14"/>
        <v>0</v>
      </c>
    </row>
    <row r="500" spans="1:6">
      <c r="A500" s="94" t="s">
        <v>209</v>
      </c>
      <c r="B500" s="99"/>
      <c r="C500" s="99">
        <v>44.9</v>
      </c>
      <c r="D500" s="93" t="s">
        <v>221</v>
      </c>
      <c r="E500" s="93">
        <v>0</v>
      </c>
      <c r="F500" s="164">
        <f t="shared" si="14"/>
        <v>0</v>
      </c>
    </row>
    <row r="501" spans="1:6">
      <c r="A501" s="83" t="s">
        <v>37</v>
      </c>
      <c r="B501" s="133"/>
      <c r="C501" s="133"/>
      <c r="D501" s="129"/>
      <c r="E501" s="129"/>
      <c r="F501" s="168"/>
    </row>
    <row r="502" spans="1:6">
      <c r="A502" s="94" t="s">
        <v>331</v>
      </c>
      <c r="B502" s="99"/>
      <c r="C502" s="97">
        <v>280</v>
      </c>
      <c r="D502" s="93" t="s">
        <v>221</v>
      </c>
      <c r="E502" s="93">
        <v>0</v>
      </c>
      <c r="F502" s="164">
        <f>(C502/28)*E502</f>
        <v>0</v>
      </c>
    </row>
    <row r="503" spans="1:6">
      <c r="A503" s="130" t="s">
        <v>163</v>
      </c>
      <c r="B503" s="131"/>
      <c r="C503" s="132">
        <f>SUM(C490:C500)</f>
        <v>298.64</v>
      </c>
      <c r="D503" s="132"/>
      <c r="E503" s="132"/>
      <c r="F503" s="134">
        <f t="shared" ref="F503" si="15">SUM(F490:F500)</f>
        <v>0</v>
      </c>
    </row>
    <row r="504" spans="1:6">
      <c r="A504" s="130" t="s">
        <v>162</v>
      </c>
      <c r="B504" s="131"/>
      <c r="C504" s="132">
        <f>SUM(,C488,C503,C502)</f>
        <v>943.98999999999978</v>
      </c>
      <c r="D504" s="132"/>
      <c r="E504" s="132"/>
      <c r="F504" s="134">
        <f t="shared" ref="F504" si="16">SUM(,F488,F503,F502)</f>
        <v>6.7517857142857141</v>
      </c>
    </row>
    <row r="505" spans="1:6">
      <c r="A505" s="96" t="s">
        <v>323</v>
      </c>
      <c r="B505" s="99" t="s">
        <v>324</v>
      </c>
      <c r="C505" s="99">
        <v>27</v>
      </c>
      <c r="D505" s="93" t="s">
        <v>30</v>
      </c>
      <c r="E505" s="93">
        <v>8</v>
      </c>
      <c r="F505" s="164">
        <f>(C505/28)*8</f>
        <v>7.7142857142857144</v>
      </c>
    </row>
    <row r="506" spans="1:6">
      <c r="A506" s="96"/>
      <c r="B506" s="99" t="s">
        <v>325</v>
      </c>
      <c r="C506" s="99">
        <v>42.2</v>
      </c>
      <c r="D506" s="93" t="s">
        <v>30</v>
      </c>
      <c r="E506" s="93">
        <v>8</v>
      </c>
      <c r="F506" s="164">
        <f>(C506/28)*8</f>
        <v>12.057142857142859</v>
      </c>
    </row>
    <row r="507" spans="1:6">
      <c r="A507" s="130" t="s">
        <v>162</v>
      </c>
      <c r="B507" s="131"/>
      <c r="C507" s="132">
        <f>SUM(C505:C506)</f>
        <v>69.2</v>
      </c>
      <c r="D507" s="131"/>
      <c r="E507" s="131"/>
      <c r="F507" s="134">
        <f>SUM(F505:F506)</f>
        <v>19.771428571428572</v>
      </c>
    </row>
    <row r="508" spans="1:6">
      <c r="A508" s="130" t="s">
        <v>1071</v>
      </c>
      <c r="B508" s="249"/>
      <c r="C508" s="132">
        <f>C507+C504+C461</f>
        <v>4282.6899999999996</v>
      </c>
      <c r="D508" s="250"/>
      <c r="E508" s="250"/>
      <c r="F508" s="134">
        <f>F507+F504+F461</f>
        <v>1704.3267857142857</v>
      </c>
    </row>
    <row r="509" spans="1:6" s="186" customFormat="1">
      <c r="A509" s="187" t="s">
        <v>909</v>
      </c>
      <c r="B509" s="18"/>
      <c r="C509" s="17"/>
      <c r="D509" s="17"/>
      <c r="E509" s="188"/>
      <c r="F509" s="427"/>
    </row>
    <row r="510" spans="1:6" s="186" customFormat="1">
      <c r="A510" s="189" t="s">
        <v>1</v>
      </c>
      <c r="B510" s="18"/>
      <c r="C510" s="17"/>
      <c r="D510" s="17"/>
      <c r="E510" s="458"/>
      <c r="F510" s="458"/>
    </row>
    <row r="511" spans="1:6" s="186" customFormat="1">
      <c r="A511" s="189" t="s">
        <v>910</v>
      </c>
      <c r="B511" s="190"/>
      <c r="C511" s="191"/>
      <c r="D511" s="191"/>
      <c r="E511" s="458"/>
      <c r="F511" s="458"/>
    </row>
    <row r="512" spans="1:6">
      <c r="A512" s="439" t="s">
        <v>911</v>
      </c>
      <c r="B512" s="439"/>
      <c r="C512" s="439"/>
      <c r="D512" s="439"/>
      <c r="E512" s="439"/>
      <c r="F512" s="439"/>
    </row>
    <row r="513" spans="1:6">
      <c r="A513" s="439" t="s">
        <v>912</v>
      </c>
      <c r="B513" s="439"/>
      <c r="C513" s="439"/>
      <c r="D513" s="439"/>
      <c r="E513" s="439"/>
      <c r="F513" s="439"/>
    </row>
    <row r="514" spans="1:6" ht="47.25">
      <c r="A514" s="25" t="s">
        <v>3</v>
      </c>
      <c r="B514" s="11" t="s">
        <v>4</v>
      </c>
      <c r="C514" s="11" t="s">
        <v>5</v>
      </c>
      <c r="D514" s="12" t="s">
        <v>6</v>
      </c>
      <c r="E514" s="12" t="s">
        <v>7</v>
      </c>
      <c r="F514" s="68" t="s">
        <v>8</v>
      </c>
    </row>
    <row r="515" spans="1:6">
      <c r="A515" s="26"/>
      <c r="B515" s="19"/>
      <c r="C515" s="13" t="s">
        <v>9</v>
      </c>
      <c r="D515" s="13" t="s">
        <v>10</v>
      </c>
      <c r="E515" s="20" t="s">
        <v>11</v>
      </c>
      <c r="F515" s="69" t="s">
        <v>9</v>
      </c>
    </row>
    <row r="516" spans="1:6">
      <c r="A516" s="192" t="s">
        <v>24</v>
      </c>
      <c r="B516" s="193"/>
      <c r="C516" s="193"/>
      <c r="D516" s="193"/>
      <c r="E516" s="194"/>
      <c r="F516" s="428"/>
    </row>
    <row r="517" spans="1:6">
      <c r="A517" s="195" t="s">
        <v>595</v>
      </c>
      <c r="B517" s="138">
        <v>1</v>
      </c>
      <c r="C517" s="138">
        <v>33</v>
      </c>
      <c r="D517" s="21" t="s">
        <v>16</v>
      </c>
      <c r="E517" s="21">
        <v>20</v>
      </c>
      <c r="F517" s="429">
        <f>(C517/28)*E517</f>
        <v>23.571428571428573</v>
      </c>
    </row>
    <row r="518" spans="1:6">
      <c r="A518" s="195" t="s">
        <v>596</v>
      </c>
      <c r="B518" s="138">
        <v>2</v>
      </c>
      <c r="C518" s="138">
        <v>17</v>
      </c>
      <c r="D518" s="21" t="s">
        <v>16</v>
      </c>
      <c r="E518" s="21">
        <v>20</v>
      </c>
      <c r="F518" s="429">
        <f t="shared" ref="F518:F529" si="17">(C518/28)*E518</f>
        <v>12.142857142857142</v>
      </c>
    </row>
    <row r="519" spans="1:6">
      <c r="A519" s="196" t="s">
        <v>913</v>
      </c>
      <c r="B519" s="21" t="s">
        <v>914</v>
      </c>
      <c r="C519" s="21">
        <v>32</v>
      </c>
      <c r="D519" s="21" t="s">
        <v>16</v>
      </c>
      <c r="E519" s="21">
        <v>20</v>
      </c>
      <c r="F519" s="429">
        <f t="shared" si="17"/>
        <v>22.857142857142854</v>
      </c>
    </row>
    <row r="520" spans="1:6">
      <c r="A520" s="196" t="s">
        <v>505</v>
      </c>
      <c r="B520" s="21">
        <v>3</v>
      </c>
      <c r="C520" s="21">
        <v>51</v>
      </c>
      <c r="D520" s="21" t="s">
        <v>16</v>
      </c>
      <c r="E520" s="21">
        <v>20</v>
      </c>
      <c r="F520" s="429">
        <f t="shared" si="17"/>
        <v>36.428571428571431</v>
      </c>
    </row>
    <row r="521" spans="1:6">
      <c r="A521" s="196" t="s">
        <v>13</v>
      </c>
      <c r="B521" s="21">
        <v>4</v>
      </c>
      <c r="C521" s="21">
        <v>16</v>
      </c>
      <c r="D521" s="21" t="s">
        <v>16</v>
      </c>
      <c r="E521" s="21">
        <v>20</v>
      </c>
      <c r="F521" s="429">
        <f t="shared" si="17"/>
        <v>11.428571428571427</v>
      </c>
    </row>
    <row r="522" spans="1:6">
      <c r="A522" s="196" t="s">
        <v>915</v>
      </c>
      <c r="B522" s="21">
        <v>5</v>
      </c>
      <c r="C522" s="21">
        <v>2</v>
      </c>
      <c r="D522" s="21" t="s">
        <v>221</v>
      </c>
      <c r="E522" s="21">
        <v>0</v>
      </c>
      <c r="F522" s="429">
        <f t="shared" si="17"/>
        <v>0</v>
      </c>
    </row>
    <row r="523" spans="1:6">
      <c r="A523" s="196" t="s">
        <v>512</v>
      </c>
      <c r="B523" s="21">
        <v>6</v>
      </c>
      <c r="C523" s="21">
        <v>32</v>
      </c>
      <c r="D523" s="21" t="s">
        <v>221</v>
      </c>
      <c r="E523" s="21">
        <v>0</v>
      </c>
      <c r="F523" s="429">
        <f t="shared" si="17"/>
        <v>0</v>
      </c>
    </row>
    <row r="524" spans="1:6">
      <c r="A524" s="196" t="s">
        <v>915</v>
      </c>
      <c r="B524" s="21">
        <v>7</v>
      </c>
      <c r="C524" s="21">
        <v>4</v>
      </c>
      <c r="D524" s="21" t="s">
        <v>21</v>
      </c>
      <c r="E524" s="21">
        <v>4</v>
      </c>
      <c r="F524" s="429">
        <f t="shared" si="17"/>
        <v>0.5714285714285714</v>
      </c>
    </row>
    <row r="525" spans="1:6">
      <c r="A525" s="196" t="s">
        <v>586</v>
      </c>
      <c r="B525" s="21">
        <v>8</v>
      </c>
      <c r="C525" s="21">
        <v>17</v>
      </c>
      <c r="D525" s="21" t="s">
        <v>21</v>
      </c>
      <c r="E525" s="21">
        <v>4</v>
      </c>
      <c r="F525" s="429">
        <f t="shared" si="17"/>
        <v>2.4285714285714284</v>
      </c>
    </row>
    <row r="526" spans="1:6">
      <c r="A526" s="196" t="s">
        <v>18</v>
      </c>
      <c r="B526" s="21" t="s">
        <v>916</v>
      </c>
      <c r="C526" s="21">
        <v>17</v>
      </c>
      <c r="D526" s="21" t="s">
        <v>171</v>
      </c>
      <c r="E526" s="21">
        <v>24</v>
      </c>
      <c r="F526" s="429">
        <f t="shared" si="17"/>
        <v>14.571428571428569</v>
      </c>
    </row>
    <row r="527" spans="1:6">
      <c r="A527" s="196" t="s">
        <v>13</v>
      </c>
      <c r="B527" s="21">
        <v>11</v>
      </c>
      <c r="C527" s="21">
        <v>16</v>
      </c>
      <c r="D527" s="21" t="s">
        <v>16</v>
      </c>
      <c r="E527" s="21">
        <v>20</v>
      </c>
      <c r="F527" s="429">
        <f t="shared" si="17"/>
        <v>11.428571428571427</v>
      </c>
    </row>
    <row r="528" spans="1:6">
      <c r="A528" s="196" t="s">
        <v>917</v>
      </c>
      <c r="B528" s="21">
        <v>12</v>
      </c>
      <c r="C528" s="21">
        <v>2</v>
      </c>
      <c r="D528" s="21" t="s">
        <v>221</v>
      </c>
      <c r="E528" s="21">
        <v>0</v>
      </c>
      <c r="F528" s="429">
        <f t="shared" si="17"/>
        <v>0</v>
      </c>
    </row>
    <row r="529" spans="1:6">
      <c r="A529" s="196" t="s">
        <v>17</v>
      </c>
      <c r="B529" s="21"/>
      <c r="C529" s="21">
        <v>104</v>
      </c>
      <c r="D529" s="197" t="s">
        <v>171</v>
      </c>
      <c r="E529" s="198">
        <v>24</v>
      </c>
      <c r="F529" s="429">
        <f t="shared" si="17"/>
        <v>89.142857142857139</v>
      </c>
    </row>
    <row r="530" spans="1:6">
      <c r="A530" s="199" t="s">
        <v>163</v>
      </c>
      <c r="B530" s="200"/>
      <c r="C530" s="201">
        <f>SUM(C517:C529)</f>
        <v>343</v>
      </c>
      <c r="D530" s="124"/>
      <c r="E530" s="202"/>
      <c r="F530" s="430">
        <f>SUM(F517:F529)</f>
        <v>224.57142857142856</v>
      </c>
    </row>
    <row r="531" spans="1:6">
      <c r="A531" s="192" t="s">
        <v>12</v>
      </c>
      <c r="B531" s="203"/>
      <c r="C531" s="193"/>
      <c r="D531" s="193"/>
      <c r="E531" s="203"/>
      <c r="F531" s="431"/>
    </row>
    <row r="532" spans="1:6">
      <c r="A532" s="196" t="s">
        <v>13</v>
      </c>
      <c r="B532" s="21">
        <v>101</v>
      </c>
      <c r="C532" s="21">
        <v>17</v>
      </c>
      <c r="D532" s="21" t="s">
        <v>918</v>
      </c>
      <c r="E532" s="21">
        <v>12</v>
      </c>
      <c r="F532" s="429">
        <f>(C532/28)*E532</f>
        <v>7.2857142857142847</v>
      </c>
    </row>
    <row r="533" spans="1:6">
      <c r="A533" s="196" t="s">
        <v>15</v>
      </c>
      <c r="B533" s="21">
        <v>102</v>
      </c>
      <c r="C533" s="21">
        <v>51</v>
      </c>
      <c r="D533" s="21" t="s">
        <v>16</v>
      </c>
      <c r="E533" s="21">
        <v>20</v>
      </c>
      <c r="F533" s="429">
        <f t="shared" ref="F533:F541" si="18">(C533/28)*E533</f>
        <v>36.428571428571431</v>
      </c>
    </row>
    <row r="534" spans="1:6">
      <c r="A534" s="196" t="s">
        <v>13</v>
      </c>
      <c r="B534" s="21">
        <v>103</v>
      </c>
      <c r="C534" s="21">
        <v>17</v>
      </c>
      <c r="D534" s="21" t="s">
        <v>16</v>
      </c>
      <c r="E534" s="21">
        <v>20</v>
      </c>
      <c r="F534" s="429">
        <f t="shared" si="18"/>
        <v>12.142857142857142</v>
      </c>
    </row>
    <row r="535" spans="1:6">
      <c r="A535" s="196" t="s">
        <v>13</v>
      </c>
      <c r="B535" s="21">
        <v>104</v>
      </c>
      <c r="C535" s="21">
        <v>17</v>
      </c>
      <c r="D535" s="21" t="s">
        <v>918</v>
      </c>
      <c r="E535" s="21">
        <v>12</v>
      </c>
      <c r="F535" s="429">
        <f t="shared" si="18"/>
        <v>7.2857142857142847</v>
      </c>
    </row>
    <row r="536" spans="1:6">
      <c r="A536" s="196" t="s">
        <v>33</v>
      </c>
      <c r="B536" s="21">
        <v>105</v>
      </c>
      <c r="C536" s="21">
        <v>51</v>
      </c>
      <c r="D536" s="21" t="s">
        <v>16</v>
      </c>
      <c r="E536" s="21">
        <v>20</v>
      </c>
      <c r="F536" s="429">
        <f t="shared" si="18"/>
        <v>36.428571428571431</v>
      </c>
    </row>
    <row r="537" spans="1:6">
      <c r="A537" s="196" t="s">
        <v>15</v>
      </c>
      <c r="B537" s="21">
        <v>106</v>
      </c>
      <c r="C537" s="21">
        <v>68</v>
      </c>
      <c r="D537" s="21" t="s">
        <v>16</v>
      </c>
      <c r="E537" s="21">
        <v>20</v>
      </c>
      <c r="F537" s="429">
        <f t="shared" si="18"/>
        <v>48.571428571428569</v>
      </c>
    </row>
    <row r="538" spans="1:6">
      <c r="A538" s="196" t="s">
        <v>18</v>
      </c>
      <c r="B538" s="21" t="s">
        <v>919</v>
      </c>
      <c r="C538" s="21">
        <v>17</v>
      </c>
      <c r="D538" s="21" t="s">
        <v>171</v>
      </c>
      <c r="E538" s="21">
        <v>24</v>
      </c>
      <c r="F538" s="429">
        <f t="shared" si="18"/>
        <v>14.571428571428569</v>
      </c>
    </row>
    <row r="539" spans="1:6">
      <c r="A539" s="196" t="s">
        <v>915</v>
      </c>
      <c r="B539" s="21">
        <v>109</v>
      </c>
      <c r="C539" s="21">
        <v>3</v>
      </c>
      <c r="D539" s="21" t="s">
        <v>221</v>
      </c>
      <c r="E539" s="21">
        <v>0</v>
      </c>
      <c r="F539" s="429">
        <f t="shared" si="18"/>
        <v>0</v>
      </c>
    </row>
    <row r="540" spans="1:6">
      <c r="A540" s="196" t="s">
        <v>13</v>
      </c>
      <c r="B540" s="21">
        <v>110</v>
      </c>
      <c r="C540" s="21">
        <v>24</v>
      </c>
      <c r="D540" s="21" t="s">
        <v>918</v>
      </c>
      <c r="E540" s="21">
        <v>12</v>
      </c>
      <c r="F540" s="429">
        <f t="shared" si="18"/>
        <v>10.285714285714285</v>
      </c>
    </row>
    <row r="541" spans="1:6">
      <c r="A541" s="196" t="s">
        <v>17</v>
      </c>
      <c r="B541" s="21"/>
      <c r="C541" s="21">
        <v>83</v>
      </c>
      <c r="D541" s="21" t="s">
        <v>171</v>
      </c>
      <c r="E541" s="21">
        <v>24</v>
      </c>
      <c r="F541" s="429">
        <f t="shared" si="18"/>
        <v>71.142857142857139</v>
      </c>
    </row>
    <row r="542" spans="1:6">
      <c r="A542" s="263" t="s">
        <v>163</v>
      </c>
      <c r="B542" s="202"/>
      <c r="C542" s="41">
        <f>SUM(C532:C541)</f>
        <v>348</v>
      </c>
      <c r="D542" s="41"/>
      <c r="E542" s="202"/>
      <c r="F542" s="430">
        <f>SUM(F532:F541)</f>
        <v>244.14285714285714</v>
      </c>
    </row>
    <row r="543" spans="1:6">
      <c r="A543" s="192" t="s">
        <v>279</v>
      </c>
      <c r="B543" s="205"/>
      <c r="C543" s="138"/>
      <c r="D543" s="138"/>
      <c r="E543" s="206"/>
      <c r="F543" s="429"/>
    </row>
    <row r="544" spans="1:6">
      <c r="A544" s="196" t="s">
        <v>13</v>
      </c>
      <c r="B544" s="21">
        <v>201</v>
      </c>
      <c r="C544" s="21">
        <v>16</v>
      </c>
      <c r="D544" s="21" t="s">
        <v>21</v>
      </c>
      <c r="E544" s="21">
        <v>4</v>
      </c>
      <c r="F544" s="429">
        <f>(C544/28)*E544</f>
        <v>2.2857142857142856</v>
      </c>
    </row>
    <row r="545" spans="1:6">
      <c r="A545" s="196" t="s">
        <v>13</v>
      </c>
      <c r="B545" s="21">
        <v>202</v>
      </c>
      <c r="C545" s="21">
        <v>16</v>
      </c>
      <c r="D545" s="21" t="s">
        <v>21</v>
      </c>
      <c r="E545" s="21">
        <v>4</v>
      </c>
      <c r="F545" s="429">
        <f t="shared" ref="F545:F558" si="19">(C545/28)*E545</f>
        <v>2.2857142857142856</v>
      </c>
    </row>
    <row r="546" spans="1:6">
      <c r="A546" s="196" t="s">
        <v>13</v>
      </c>
      <c r="B546" s="21">
        <v>203</v>
      </c>
      <c r="C546" s="21">
        <v>16</v>
      </c>
      <c r="D546" s="21" t="s">
        <v>918</v>
      </c>
      <c r="E546" s="21">
        <v>12</v>
      </c>
      <c r="F546" s="429">
        <f t="shared" si="19"/>
        <v>6.8571428571428568</v>
      </c>
    </row>
    <row r="547" spans="1:6">
      <c r="A547" s="196" t="s">
        <v>13</v>
      </c>
      <c r="B547" s="21">
        <v>204</v>
      </c>
      <c r="C547" s="21">
        <v>16</v>
      </c>
      <c r="D547" s="21" t="s">
        <v>918</v>
      </c>
      <c r="E547" s="21">
        <v>12</v>
      </c>
      <c r="F547" s="429">
        <f t="shared" si="19"/>
        <v>6.8571428571428568</v>
      </c>
    </row>
    <row r="548" spans="1:6">
      <c r="A548" s="196" t="s">
        <v>13</v>
      </c>
      <c r="B548" s="21">
        <v>205</v>
      </c>
      <c r="C548" s="21">
        <v>16</v>
      </c>
      <c r="D548" s="21" t="s">
        <v>918</v>
      </c>
      <c r="E548" s="21">
        <v>12</v>
      </c>
      <c r="F548" s="429">
        <f t="shared" si="19"/>
        <v>6.8571428571428568</v>
      </c>
    </row>
    <row r="549" spans="1:6">
      <c r="A549" s="196" t="s">
        <v>13</v>
      </c>
      <c r="B549" s="21">
        <v>206</v>
      </c>
      <c r="C549" s="21">
        <v>17</v>
      </c>
      <c r="D549" s="21" t="s">
        <v>918</v>
      </c>
      <c r="E549" s="21">
        <v>12</v>
      </c>
      <c r="F549" s="429">
        <f t="shared" si="19"/>
        <v>7.2857142857142847</v>
      </c>
    </row>
    <row r="550" spans="1:6">
      <c r="A550" s="196" t="s">
        <v>920</v>
      </c>
      <c r="B550" s="21">
        <v>207</v>
      </c>
      <c r="C550" s="21">
        <v>48</v>
      </c>
      <c r="D550" s="21" t="s">
        <v>16</v>
      </c>
      <c r="E550" s="21">
        <v>20</v>
      </c>
      <c r="F550" s="429">
        <f t="shared" si="19"/>
        <v>34.285714285714285</v>
      </c>
    </row>
    <row r="551" spans="1:6">
      <c r="A551" s="196" t="s">
        <v>13</v>
      </c>
      <c r="B551" s="21">
        <v>208</v>
      </c>
      <c r="C551" s="21">
        <v>16</v>
      </c>
      <c r="D551" s="21" t="s">
        <v>918</v>
      </c>
      <c r="E551" s="21">
        <v>12</v>
      </c>
      <c r="F551" s="429">
        <f t="shared" si="19"/>
        <v>6.8571428571428568</v>
      </c>
    </row>
    <row r="552" spans="1:6">
      <c r="A552" s="196" t="s">
        <v>13</v>
      </c>
      <c r="B552" s="21">
        <v>209</v>
      </c>
      <c r="C552" s="21">
        <v>16</v>
      </c>
      <c r="D552" s="21" t="s">
        <v>918</v>
      </c>
      <c r="E552" s="21">
        <v>12</v>
      </c>
      <c r="F552" s="429">
        <f t="shared" si="19"/>
        <v>6.8571428571428568</v>
      </c>
    </row>
    <row r="553" spans="1:6">
      <c r="A553" s="196" t="s">
        <v>13</v>
      </c>
      <c r="B553" s="21">
        <v>210</v>
      </c>
      <c r="C553" s="21">
        <v>16</v>
      </c>
      <c r="D553" s="21" t="s">
        <v>918</v>
      </c>
      <c r="E553" s="21">
        <v>12</v>
      </c>
      <c r="F553" s="429">
        <f t="shared" si="19"/>
        <v>6.8571428571428568</v>
      </c>
    </row>
    <row r="554" spans="1:6">
      <c r="A554" s="196" t="s">
        <v>13</v>
      </c>
      <c r="B554" s="21">
        <v>211</v>
      </c>
      <c r="C554" s="21">
        <v>17</v>
      </c>
      <c r="D554" s="21" t="s">
        <v>918</v>
      </c>
      <c r="E554" s="21">
        <v>12</v>
      </c>
      <c r="F554" s="429">
        <f t="shared" si="19"/>
        <v>7.2857142857142847</v>
      </c>
    </row>
    <row r="555" spans="1:6">
      <c r="A555" s="196" t="s">
        <v>18</v>
      </c>
      <c r="B555" s="21" t="s">
        <v>921</v>
      </c>
      <c r="C555" s="21">
        <v>17</v>
      </c>
      <c r="D555" s="21" t="s">
        <v>171</v>
      </c>
      <c r="E555" s="21">
        <v>24</v>
      </c>
      <c r="F555" s="429">
        <f t="shared" si="19"/>
        <v>14.571428571428569</v>
      </c>
    </row>
    <row r="556" spans="1:6">
      <c r="A556" s="196" t="s">
        <v>13</v>
      </c>
      <c r="B556" s="21">
        <v>215</v>
      </c>
      <c r="C556" s="21">
        <v>15</v>
      </c>
      <c r="D556" s="21" t="s">
        <v>221</v>
      </c>
      <c r="E556" s="21">
        <v>0</v>
      </c>
      <c r="F556" s="429">
        <f t="shared" si="19"/>
        <v>0</v>
      </c>
    </row>
    <row r="557" spans="1:6">
      <c r="A557" s="196" t="s">
        <v>922</v>
      </c>
      <c r="B557" s="21">
        <v>214</v>
      </c>
      <c r="C557" s="21">
        <v>7</v>
      </c>
      <c r="D557" s="21" t="s">
        <v>221</v>
      </c>
      <c r="E557" s="21">
        <v>0</v>
      </c>
      <c r="F557" s="429">
        <f t="shared" si="19"/>
        <v>0</v>
      </c>
    </row>
    <row r="558" spans="1:6">
      <c r="A558" s="196" t="s">
        <v>17</v>
      </c>
      <c r="B558" s="21"/>
      <c r="C558" s="21">
        <v>94</v>
      </c>
      <c r="D558" s="21" t="s">
        <v>171</v>
      </c>
      <c r="E558" s="21">
        <v>24</v>
      </c>
      <c r="F558" s="429">
        <f t="shared" si="19"/>
        <v>80.571428571428569</v>
      </c>
    </row>
    <row r="559" spans="1:6">
      <c r="A559" s="263" t="s">
        <v>163</v>
      </c>
      <c r="B559" s="202"/>
      <c r="C559" s="41">
        <f>SUM(C544:C558)</f>
        <v>343</v>
      </c>
      <c r="D559" s="41"/>
      <c r="E559" s="202"/>
      <c r="F559" s="430">
        <f>SUM(F544:F558)</f>
        <v>189.71428571428572</v>
      </c>
    </row>
    <row r="560" spans="1:6">
      <c r="A560" s="192" t="s">
        <v>329</v>
      </c>
      <c r="B560" s="207"/>
      <c r="C560" s="138"/>
      <c r="D560" s="138"/>
      <c r="E560" s="206"/>
      <c r="F560" s="429"/>
    </row>
    <row r="561" spans="1:6">
      <c r="A561" s="196" t="s">
        <v>15</v>
      </c>
      <c r="B561" s="21">
        <v>301</v>
      </c>
      <c r="C561" s="21">
        <v>67</v>
      </c>
      <c r="D561" s="21" t="s">
        <v>16</v>
      </c>
      <c r="E561" s="21">
        <v>20</v>
      </c>
      <c r="F561" s="429">
        <f>(C561/28)*E561</f>
        <v>47.857142857142854</v>
      </c>
    </row>
    <row r="562" spans="1:6">
      <c r="A562" s="196" t="s">
        <v>33</v>
      </c>
      <c r="B562" s="21">
        <v>302</v>
      </c>
      <c r="C562" s="21">
        <v>37</v>
      </c>
      <c r="D562" s="21" t="s">
        <v>16</v>
      </c>
      <c r="E562" s="21">
        <v>20</v>
      </c>
      <c r="F562" s="429">
        <f t="shared" ref="F562:F567" si="20">(C562/28)*E562</f>
        <v>26.428571428571427</v>
      </c>
    </row>
    <row r="563" spans="1:6">
      <c r="A563" s="196" t="s">
        <v>13</v>
      </c>
      <c r="B563" s="21">
        <v>303</v>
      </c>
      <c r="C563" s="21">
        <v>17</v>
      </c>
      <c r="D563" s="21" t="s">
        <v>918</v>
      </c>
      <c r="E563" s="21">
        <v>12</v>
      </c>
      <c r="F563" s="429">
        <f t="shared" si="20"/>
        <v>7.2857142857142847</v>
      </c>
    </row>
    <row r="564" spans="1:6">
      <c r="A564" s="196" t="s">
        <v>15</v>
      </c>
      <c r="B564" s="21">
        <v>304</v>
      </c>
      <c r="C564" s="21">
        <v>68</v>
      </c>
      <c r="D564" s="21" t="s">
        <v>16</v>
      </c>
      <c r="E564" s="21">
        <v>20</v>
      </c>
      <c r="F564" s="429">
        <f t="shared" si="20"/>
        <v>48.571428571428569</v>
      </c>
    </row>
    <row r="565" spans="1:6">
      <c r="A565" s="196" t="s">
        <v>18</v>
      </c>
      <c r="B565" s="21" t="s">
        <v>923</v>
      </c>
      <c r="C565" s="21">
        <v>17</v>
      </c>
      <c r="D565" s="21" t="s">
        <v>171</v>
      </c>
      <c r="E565" s="21">
        <v>24</v>
      </c>
      <c r="F565" s="429">
        <f t="shared" si="20"/>
        <v>14.571428571428569</v>
      </c>
    </row>
    <row r="566" spans="1:6">
      <c r="A566" s="196" t="s">
        <v>13</v>
      </c>
      <c r="B566" s="21">
        <v>307</v>
      </c>
      <c r="C566" s="21">
        <v>25</v>
      </c>
      <c r="D566" s="21" t="s">
        <v>918</v>
      </c>
      <c r="E566" s="21">
        <v>12</v>
      </c>
      <c r="F566" s="429">
        <f t="shared" si="20"/>
        <v>10.714285714285715</v>
      </c>
    </row>
    <row r="567" spans="1:6">
      <c r="A567" s="196" t="s">
        <v>17</v>
      </c>
      <c r="B567" s="21"/>
      <c r="C567" s="21">
        <v>89</v>
      </c>
      <c r="D567" s="21" t="s">
        <v>171</v>
      </c>
      <c r="E567" s="21">
        <v>24</v>
      </c>
      <c r="F567" s="429">
        <f t="shared" si="20"/>
        <v>76.285714285714278</v>
      </c>
    </row>
    <row r="568" spans="1:6">
      <c r="A568" s="263" t="s">
        <v>163</v>
      </c>
      <c r="B568" s="202"/>
      <c r="C568" s="41">
        <f>SUM(C561:C567)</f>
        <v>320</v>
      </c>
      <c r="D568" s="41"/>
      <c r="E568" s="202"/>
      <c r="F568" s="430">
        <f>SUM(F561:F567)</f>
        <v>231.71428571428567</v>
      </c>
    </row>
    <row r="569" spans="1:6">
      <c r="A569" s="192" t="s">
        <v>924</v>
      </c>
      <c r="B569" s="207"/>
      <c r="C569" s="138"/>
      <c r="D569" s="138"/>
      <c r="E569" s="206"/>
      <c r="F569" s="429"/>
    </row>
    <row r="570" spans="1:6">
      <c r="A570" s="195" t="s">
        <v>15</v>
      </c>
      <c r="B570" s="206">
        <v>401</v>
      </c>
      <c r="C570" s="138">
        <v>67</v>
      </c>
      <c r="D570" s="138" t="s">
        <v>16</v>
      </c>
      <c r="E570" s="21">
        <v>20</v>
      </c>
      <c r="F570" s="429">
        <f>(C570/28)*E570</f>
        <v>47.857142857142854</v>
      </c>
    </row>
    <row r="571" spans="1:6">
      <c r="A571" s="195" t="s">
        <v>505</v>
      </c>
      <c r="B571" s="206">
        <v>402</v>
      </c>
      <c r="C571" s="138">
        <v>34</v>
      </c>
      <c r="D571" s="138" t="s">
        <v>16</v>
      </c>
      <c r="E571" s="21">
        <v>20</v>
      </c>
      <c r="F571" s="429">
        <f t="shared" ref="F571:F578" si="21">(C571/28)*E571</f>
        <v>24.285714285714285</v>
      </c>
    </row>
    <row r="572" spans="1:6">
      <c r="A572" s="195" t="s">
        <v>492</v>
      </c>
      <c r="B572" s="206">
        <v>403</v>
      </c>
      <c r="C572" s="138">
        <v>17</v>
      </c>
      <c r="D572" s="138" t="s">
        <v>16</v>
      </c>
      <c r="E572" s="21">
        <v>20</v>
      </c>
      <c r="F572" s="429">
        <f t="shared" si="21"/>
        <v>12.142857142857142</v>
      </c>
    </row>
    <row r="573" spans="1:6">
      <c r="A573" s="195" t="s">
        <v>925</v>
      </c>
      <c r="B573" s="206">
        <v>404</v>
      </c>
      <c r="C573" s="138">
        <v>34</v>
      </c>
      <c r="D573" s="138" t="s">
        <v>16</v>
      </c>
      <c r="E573" s="21">
        <v>20</v>
      </c>
      <c r="F573" s="429">
        <f t="shared" si="21"/>
        <v>24.285714285714285</v>
      </c>
    </row>
    <row r="574" spans="1:6">
      <c r="A574" s="195" t="s">
        <v>15</v>
      </c>
      <c r="B574" s="206">
        <v>405</v>
      </c>
      <c r="C574" s="138">
        <v>67</v>
      </c>
      <c r="D574" s="138" t="s">
        <v>16</v>
      </c>
      <c r="E574" s="21">
        <v>20</v>
      </c>
      <c r="F574" s="429">
        <f t="shared" si="21"/>
        <v>47.857142857142854</v>
      </c>
    </row>
    <row r="575" spans="1:6">
      <c r="A575" s="195" t="s">
        <v>926</v>
      </c>
      <c r="B575" s="205"/>
      <c r="C575" s="138">
        <v>3</v>
      </c>
      <c r="D575" s="152" t="s">
        <v>21</v>
      </c>
      <c r="E575" s="208">
        <v>4</v>
      </c>
      <c r="F575" s="429">
        <f t="shared" si="21"/>
        <v>0.42857142857142855</v>
      </c>
    </row>
    <row r="576" spans="1:6">
      <c r="A576" s="195" t="s">
        <v>18</v>
      </c>
      <c r="B576" s="206" t="s">
        <v>927</v>
      </c>
      <c r="C576" s="138">
        <v>17</v>
      </c>
      <c r="D576" s="152" t="s">
        <v>171</v>
      </c>
      <c r="E576" s="208">
        <v>24</v>
      </c>
      <c r="F576" s="429">
        <f t="shared" si="21"/>
        <v>14.571428571428569</v>
      </c>
    </row>
    <row r="577" spans="1:6">
      <c r="A577" s="195" t="s">
        <v>13</v>
      </c>
      <c r="B577" s="206">
        <v>408</v>
      </c>
      <c r="C577" s="138">
        <v>25</v>
      </c>
      <c r="D577" s="152" t="s">
        <v>918</v>
      </c>
      <c r="E577" s="208">
        <v>12</v>
      </c>
      <c r="F577" s="429">
        <f t="shared" si="21"/>
        <v>10.714285714285715</v>
      </c>
    </row>
    <row r="578" spans="1:6">
      <c r="A578" s="195" t="s">
        <v>17</v>
      </c>
      <c r="B578" s="205"/>
      <c r="C578" s="138">
        <v>85</v>
      </c>
      <c r="D578" s="152" t="s">
        <v>171</v>
      </c>
      <c r="E578" s="208">
        <v>24</v>
      </c>
      <c r="F578" s="429">
        <f t="shared" si="21"/>
        <v>72.857142857142861</v>
      </c>
    </row>
    <row r="579" spans="1:6">
      <c r="A579" s="263" t="s">
        <v>163</v>
      </c>
      <c r="B579" s="202"/>
      <c r="C579" s="41">
        <f>SUM(C570:C578)</f>
        <v>349</v>
      </c>
      <c r="D579" s="41"/>
      <c r="E579" s="202"/>
      <c r="F579" s="430">
        <f>SUM(F570:F578)</f>
        <v>254.99999999999997</v>
      </c>
    </row>
    <row r="580" spans="1:6">
      <c r="A580" s="192" t="s">
        <v>928</v>
      </c>
      <c r="B580" s="207"/>
      <c r="C580" s="138"/>
      <c r="D580" s="138"/>
      <c r="E580" s="206"/>
      <c r="F580" s="429"/>
    </row>
    <row r="581" spans="1:6">
      <c r="A581" s="196" t="s">
        <v>15</v>
      </c>
      <c r="B581" s="21">
        <v>501</v>
      </c>
      <c r="C581" s="21">
        <v>51</v>
      </c>
      <c r="D581" s="21" t="s">
        <v>16</v>
      </c>
      <c r="E581" s="21">
        <v>20</v>
      </c>
      <c r="F581" s="429">
        <f>(C581/28)*E581</f>
        <v>36.428571428571431</v>
      </c>
    </row>
    <row r="582" spans="1:6">
      <c r="A582" s="196" t="s">
        <v>13</v>
      </c>
      <c r="B582" s="21">
        <v>502</v>
      </c>
      <c r="C582" s="21">
        <v>16</v>
      </c>
      <c r="D582" s="21" t="s">
        <v>918</v>
      </c>
      <c r="E582" s="21">
        <v>12</v>
      </c>
      <c r="F582" s="429">
        <f t="shared" ref="F582:F593" si="22">(C582/28)*E582</f>
        <v>6.8571428571428568</v>
      </c>
    </row>
    <row r="583" spans="1:6">
      <c r="A583" s="196" t="s">
        <v>13</v>
      </c>
      <c r="B583" s="21">
        <v>503</v>
      </c>
      <c r="C583" s="21">
        <v>16</v>
      </c>
      <c r="D583" s="21" t="s">
        <v>918</v>
      </c>
      <c r="E583" s="21">
        <v>12</v>
      </c>
      <c r="F583" s="429">
        <f t="shared" si="22"/>
        <v>6.8571428571428568</v>
      </c>
    </row>
    <row r="584" spans="1:6">
      <c r="A584" s="196" t="s">
        <v>13</v>
      </c>
      <c r="B584" s="21">
        <v>504</v>
      </c>
      <c r="C584" s="21">
        <v>16</v>
      </c>
      <c r="D584" s="21" t="s">
        <v>918</v>
      </c>
      <c r="E584" s="21">
        <v>12</v>
      </c>
      <c r="F584" s="429">
        <f t="shared" si="22"/>
        <v>6.8571428571428568</v>
      </c>
    </row>
    <row r="585" spans="1:6">
      <c r="A585" s="196" t="s">
        <v>13</v>
      </c>
      <c r="B585" s="21">
        <v>505</v>
      </c>
      <c r="C585" s="21">
        <v>16</v>
      </c>
      <c r="D585" s="21" t="s">
        <v>918</v>
      </c>
      <c r="E585" s="21">
        <v>12</v>
      </c>
      <c r="F585" s="429">
        <f t="shared" si="22"/>
        <v>6.8571428571428568</v>
      </c>
    </row>
    <row r="586" spans="1:6">
      <c r="A586" s="196" t="s">
        <v>13</v>
      </c>
      <c r="B586" s="21">
        <v>506</v>
      </c>
      <c r="C586" s="21">
        <v>16</v>
      </c>
      <c r="D586" s="21" t="s">
        <v>918</v>
      </c>
      <c r="E586" s="21">
        <v>12</v>
      </c>
      <c r="F586" s="429">
        <f t="shared" si="22"/>
        <v>6.8571428571428568</v>
      </c>
    </row>
    <row r="587" spans="1:6">
      <c r="A587" s="196" t="s">
        <v>13</v>
      </c>
      <c r="B587" s="21">
        <v>507</v>
      </c>
      <c r="C587" s="21">
        <v>16</v>
      </c>
      <c r="D587" s="21" t="s">
        <v>918</v>
      </c>
      <c r="E587" s="21">
        <v>12</v>
      </c>
      <c r="F587" s="429">
        <f t="shared" si="22"/>
        <v>6.8571428571428568</v>
      </c>
    </row>
    <row r="588" spans="1:6">
      <c r="A588" s="196" t="s">
        <v>13</v>
      </c>
      <c r="B588" s="21">
        <v>508</v>
      </c>
      <c r="C588" s="21">
        <v>16</v>
      </c>
      <c r="D588" s="21" t="s">
        <v>918</v>
      </c>
      <c r="E588" s="21">
        <v>12</v>
      </c>
      <c r="F588" s="429">
        <f t="shared" si="22"/>
        <v>6.8571428571428568</v>
      </c>
    </row>
    <row r="589" spans="1:6">
      <c r="A589" s="196" t="s">
        <v>15</v>
      </c>
      <c r="B589" s="21">
        <v>509</v>
      </c>
      <c r="C589" s="21">
        <v>51</v>
      </c>
      <c r="D589" s="21" t="s">
        <v>16</v>
      </c>
      <c r="E589" s="21">
        <v>20</v>
      </c>
      <c r="F589" s="429">
        <f t="shared" si="22"/>
        <v>36.428571428571431</v>
      </c>
    </row>
    <row r="590" spans="1:6">
      <c r="A590" s="196" t="s">
        <v>18</v>
      </c>
      <c r="B590" s="21" t="s">
        <v>929</v>
      </c>
      <c r="C590" s="21">
        <v>17</v>
      </c>
      <c r="D590" s="21" t="s">
        <v>171</v>
      </c>
      <c r="E590" s="21">
        <v>24</v>
      </c>
      <c r="F590" s="429">
        <f t="shared" si="22"/>
        <v>14.571428571428569</v>
      </c>
    </row>
    <row r="591" spans="1:6">
      <c r="A591" s="196" t="s">
        <v>930</v>
      </c>
      <c r="B591" s="21">
        <v>512</v>
      </c>
      <c r="C591" s="21">
        <v>3</v>
      </c>
      <c r="D591" s="21" t="s">
        <v>21</v>
      </c>
      <c r="E591" s="21">
        <v>4</v>
      </c>
      <c r="F591" s="429">
        <f t="shared" si="22"/>
        <v>0.42857142857142855</v>
      </c>
    </row>
    <row r="592" spans="1:6">
      <c r="A592" s="196" t="s">
        <v>13</v>
      </c>
      <c r="B592" s="21">
        <v>513</v>
      </c>
      <c r="C592" s="21">
        <v>28</v>
      </c>
      <c r="D592" s="21" t="s">
        <v>918</v>
      </c>
      <c r="E592" s="21">
        <v>12</v>
      </c>
      <c r="F592" s="429">
        <f t="shared" si="22"/>
        <v>12</v>
      </c>
    </row>
    <row r="593" spans="1:6">
      <c r="A593" s="196" t="s">
        <v>17</v>
      </c>
      <c r="B593" s="21"/>
      <c r="C593" s="21">
        <v>87</v>
      </c>
      <c r="D593" s="21" t="s">
        <v>171</v>
      </c>
      <c r="E593" s="21">
        <v>24</v>
      </c>
      <c r="F593" s="429">
        <f t="shared" si="22"/>
        <v>74.571428571428569</v>
      </c>
    </row>
    <row r="594" spans="1:6">
      <c r="A594" s="263" t="s">
        <v>163</v>
      </c>
      <c r="B594" s="209"/>
      <c r="C594" s="41">
        <f>SUM(C581:C593)</f>
        <v>349</v>
      </c>
      <c r="D594" s="41"/>
      <c r="E594" s="209"/>
      <c r="F594" s="432">
        <f>SUM(F581:F593)</f>
        <v>222.42857142857144</v>
      </c>
    </row>
    <row r="595" spans="1:6">
      <c r="A595" s="192" t="s">
        <v>931</v>
      </c>
      <c r="B595" s="205"/>
      <c r="C595" s="138"/>
      <c r="D595" s="138"/>
      <c r="E595" s="206"/>
      <c r="F595" s="429"/>
    </row>
    <row r="596" spans="1:6">
      <c r="A596" s="196" t="s">
        <v>33</v>
      </c>
      <c r="B596" s="21">
        <v>601</v>
      </c>
      <c r="C596" s="21">
        <v>34</v>
      </c>
      <c r="D596" s="21" t="s">
        <v>16</v>
      </c>
      <c r="E596" s="21">
        <v>20</v>
      </c>
      <c r="F596" s="429">
        <f>(C596/28)*E596</f>
        <v>24.285714285714285</v>
      </c>
    </row>
    <row r="597" spans="1:6">
      <c r="A597" s="196" t="s">
        <v>13</v>
      </c>
      <c r="B597" s="21">
        <v>602</v>
      </c>
      <c r="C597" s="21">
        <v>16</v>
      </c>
      <c r="D597" s="21" t="s">
        <v>918</v>
      </c>
      <c r="E597" s="21">
        <v>12</v>
      </c>
      <c r="F597" s="429">
        <f t="shared" ref="F597:F611" si="23">(C597/28)*E597</f>
        <v>6.8571428571428568</v>
      </c>
    </row>
    <row r="598" spans="1:6">
      <c r="A598" s="196" t="s">
        <v>13</v>
      </c>
      <c r="B598" s="21">
        <v>603</v>
      </c>
      <c r="C598" s="21">
        <v>16</v>
      </c>
      <c r="D598" s="21" t="s">
        <v>918</v>
      </c>
      <c r="E598" s="21">
        <v>12</v>
      </c>
      <c r="F598" s="429">
        <f t="shared" si="23"/>
        <v>6.8571428571428568</v>
      </c>
    </row>
    <row r="599" spans="1:6">
      <c r="A599" s="196" t="s">
        <v>13</v>
      </c>
      <c r="B599" s="21">
        <v>604</v>
      </c>
      <c r="C599" s="21">
        <v>16</v>
      </c>
      <c r="D599" s="21" t="s">
        <v>918</v>
      </c>
      <c r="E599" s="21">
        <v>12</v>
      </c>
      <c r="F599" s="429">
        <f t="shared" si="23"/>
        <v>6.8571428571428568</v>
      </c>
    </row>
    <row r="600" spans="1:6">
      <c r="A600" s="196" t="s">
        <v>13</v>
      </c>
      <c r="B600" s="21">
        <v>605</v>
      </c>
      <c r="C600" s="21">
        <v>16</v>
      </c>
      <c r="D600" s="21" t="s">
        <v>918</v>
      </c>
      <c r="E600" s="21">
        <v>12</v>
      </c>
      <c r="F600" s="429">
        <f t="shared" si="23"/>
        <v>6.8571428571428568</v>
      </c>
    </row>
    <row r="601" spans="1:6">
      <c r="A601" s="196" t="s">
        <v>13</v>
      </c>
      <c r="B601" s="21">
        <v>606</v>
      </c>
      <c r="C601" s="21">
        <v>16</v>
      </c>
      <c r="D601" s="21" t="s">
        <v>918</v>
      </c>
      <c r="E601" s="21">
        <v>12</v>
      </c>
      <c r="F601" s="429">
        <f t="shared" si="23"/>
        <v>6.8571428571428568</v>
      </c>
    </row>
    <row r="602" spans="1:6">
      <c r="A602" s="196" t="s">
        <v>13</v>
      </c>
      <c r="B602" s="21">
        <v>607</v>
      </c>
      <c r="C602" s="21">
        <v>16</v>
      </c>
      <c r="D602" s="21" t="s">
        <v>918</v>
      </c>
      <c r="E602" s="21">
        <v>12</v>
      </c>
      <c r="F602" s="429">
        <f t="shared" si="23"/>
        <v>6.8571428571428568</v>
      </c>
    </row>
    <row r="603" spans="1:6">
      <c r="A603" s="196" t="s">
        <v>13</v>
      </c>
      <c r="B603" s="21">
        <v>608</v>
      </c>
      <c r="C603" s="21">
        <v>16</v>
      </c>
      <c r="D603" s="21" t="s">
        <v>918</v>
      </c>
      <c r="E603" s="21">
        <v>12</v>
      </c>
      <c r="F603" s="429">
        <f t="shared" si="23"/>
        <v>6.8571428571428568</v>
      </c>
    </row>
    <row r="604" spans="1:6">
      <c r="A604" s="196" t="s">
        <v>515</v>
      </c>
      <c r="B604" s="21">
        <v>609</v>
      </c>
      <c r="C604" s="21">
        <v>4</v>
      </c>
      <c r="D604" s="21" t="s">
        <v>918</v>
      </c>
      <c r="E604" s="21">
        <v>12</v>
      </c>
      <c r="F604" s="429">
        <f t="shared" si="23"/>
        <v>1.7142857142857142</v>
      </c>
    </row>
    <row r="605" spans="1:6">
      <c r="A605" s="196" t="s">
        <v>13</v>
      </c>
      <c r="B605" s="21">
        <v>610</v>
      </c>
      <c r="C605" s="21">
        <v>15</v>
      </c>
      <c r="D605" s="21" t="s">
        <v>918</v>
      </c>
      <c r="E605" s="21">
        <v>12</v>
      </c>
      <c r="F605" s="429">
        <f t="shared" si="23"/>
        <v>6.4285714285714288</v>
      </c>
    </row>
    <row r="606" spans="1:6">
      <c r="A606" s="196" t="s">
        <v>13</v>
      </c>
      <c r="B606" s="21">
        <v>611</v>
      </c>
      <c r="C606" s="21">
        <v>15</v>
      </c>
      <c r="D606" s="21" t="s">
        <v>918</v>
      </c>
      <c r="E606" s="21">
        <v>12</v>
      </c>
      <c r="F606" s="429">
        <f t="shared" si="23"/>
        <v>6.4285714285714288</v>
      </c>
    </row>
    <row r="607" spans="1:6">
      <c r="A607" s="196" t="s">
        <v>33</v>
      </c>
      <c r="B607" s="21">
        <v>612</v>
      </c>
      <c r="C607" s="21">
        <v>34</v>
      </c>
      <c r="D607" s="21" t="s">
        <v>16</v>
      </c>
      <c r="E607" s="21">
        <v>20</v>
      </c>
      <c r="F607" s="429">
        <f t="shared" si="23"/>
        <v>24.285714285714285</v>
      </c>
    </row>
    <row r="608" spans="1:6">
      <c r="A608" s="196" t="s">
        <v>18</v>
      </c>
      <c r="B608" s="21" t="s">
        <v>932</v>
      </c>
      <c r="C608" s="21">
        <v>17</v>
      </c>
      <c r="D608" s="21" t="s">
        <v>171</v>
      </c>
      <c r="E608" s="21">
        <v>24</v>
      </c>
      <c r="F608" s="429">
        <f t="shared" si="23"/>
        <v>14.571428571428569</v>
      </c>
    </row>
    <row r="609" spans="1:6">
      <c r="A609" s="196" t="s">
        <v>930</v>
      </c>
      <c r="B609" s="21">
        <v>615</v>
      </c>
      <c r="C609" s="21">
        <v>3</v>
      </c>
      <c r="D609" s="21" t="s">
        <v>21</v>
      </c>
      <c r="E609" s="21">
        <v>4</v>
      </c>
      <c r="F609" s="429">
        <f t="shared" si="23"/>
        <v>0.42857142857142855</v>
      </c>
    </row>
    <row r="610" spans="1:6">
      <c r="A610" s="196" t="s">
        <v>13</v>
      </c>
      <c r="B610" s="21">
        <v>616</v>
      </c>
      <c r="C610" s="17">
        <v>25</v>
      </c>
      <c r="D610" s="21" t="s">
        <v>918</v>
      </c>
      <c r="E610" s="21">
        <v>12</v>
      </c>
      <c r="F610" s="429">
        <f t="shared" si="23"/>
        <v>10.714285714285715</v>
      </c>
    </row>
    <row r="611" spans="1:6">
      <c r="A611" s="196" t="s">
        <v>17</v>
      </c>
      <c r="B611" s="21" t="s">
        <v>25</v>
      </c>
      <c r="C611" s="21">
        <v>88</v>
      </c>
      <c r="D611" s="21" t="s">
        <v>171</v>
      </c>
      <c r="E611" s="21">
        <v>24</v>
      </c>
      <c r="F611" s="429">
        <f t="shared" si="23"/>
        <v>75.428571428571431</v>
      </c>
    </row>
    <row r="612" spans="1:6">
      <c r="A612" s="263" t="s">
        <v>163</v>
      </c>
      <c r="B612" s="209"/>
      <c r="C612" s="41">
        <f>SUM(C596:C611)</f>
        <v>347</v>
      </c>
      <c r="D612" s="41"/>
      <c r="E612" s="209"/>
      <c r="F612" s="432">
        <f>SUM(F596:F611)</f>
        <v>212.28571428571428</v>
      </c>
    </row>
    <row r="613" spans="1:6">
      <c r="A613" s="192" t="s">
        <v>933</v>
      </c>
      <c r="B613" s="205"/>
      <c r="C613" s="138"/>
      <c r="D613" s="138"/>
      <c r="E613" s="206"/>
      <c r="F613" s="429"/>
    </row>
    <row r="614" spans="1:6">
      <c r="A614" s="196" t="s">
        <v>13</v>
      </c>
      <c r="B614" s="21">
        <v>701</v>
      </c>
      <c r="C614" s="21">
        <v>16</v>
      </c>
      <c r="D614" s="21" t="s">
        <v>918</v>
      </c>
      <c r="E614" s="21">
        <v>12</v>
      </c>
      <c r="F614" s="429">
        <f>(C614/28)*E614</f>
        <v>6.8571428571428568</v>
      </c>
    </row>
    <row r="615" spans="1:6">
      <c r="A615" s="196" t="s">
        <v>13</v>
      </c>
      <c r="B615" s="21">
        <v>702</v>
      </c>
      <c r="C615" s="21">
        <v>16</v>
      </c>
      <c r="D615" s="21" t="s">
        <v>918</v>
      </c>
      <c r="E615" s="21">
        <v>12</v>
      </c>
      <c r="F615" s="429">
        <f t="shared" ref="F615:F627" si="24">(C615/28)*E615</f>
        <v>6.8571428571428568</v>
      </c>
    </row>
    <row r="616" spans="1:6">
      <c r="A616" s="196" t="s">
        <v>13</v>
      </c>
      <c r="B616" s="21">
        <v>703</v>
      </c>
      <c r="C616" s="21">
        <v>16</v>
      </c>
      <c r="D616" s="21" t="s">
        <v>918</v>
      </c>
      <c r="E616" s="21">
        <v>12</v>
      </c>
      <c r="F616" s="429">
        <f t="shared" si="24"/>
        <v>6.8571428571428568</v>
      </c>
    </row>
    <row r="617" spans="1:6">
      <c r="A617" s="196" t="s">
        <v>13</v>
      </c>
      <c r="B617" s="21">
        <v>704</v>
      </c>
      <c r="C617" s="21">
        <v>15</v>
      </c>
      <c r="D617" s="21" t="s">
        <v>918</v>
      </c>
      <c r="E617" s="21">
        <v>12</v>
      </c>
      <c r="F617" s="429">
        <f t="shared" si="24"/>
        <v>6.4285714285714288</v>
      </c>
    </row>
    <row r="618" spans="1:6">
      <c r="A618" s="196" t="s">
        <v>13</v>
      </c>
      <c r="B618" s="21">
        <v>705</v>
      </c>
      <c r="C618" s="21">
        <v>15</v>
      </c>
      <c r="D618" s="21" t="s">
        <v>918</v>
      </c>
      <c r="E618" s="21">
        <v>12</v>
      </c>
      <c r="F618" s="429">
        <f t="shared" si="24"/>
        <v>6.4285714285714288</v>
      </c>
    </row>
    <row r="619" spans="1:6">
      <c r="A619" s="196" t="s">
        <v>15</v>
      </c>
      <c r="B619" s="21">
        <v>706</v>
      </c>
      <c r="C619" s="21">
        <v>33</v>
      </c>
      <c r="D619" s="21" t="s">
        <v>16</v>
      </c>
      <c r="E619" s="21">
        <v>20</v>
      </c>
      <c r="F619" s="429">
        <f t="shared" si="24"/>
        <v>23.571428571428573</v>
      </c>
    </row>
    <row r="620" spans="1:6">
      <c r="A620" s="196" t="s">
        <v>13</v>
      </c>
      <c r="B620" s="21">
        <v>707</v>
      </c>
      <c r="C620" s="21">
        <v>17</v>
      </c>
      <c r="D620" s="21" t="s">
        <v>918</v>
      </c>
      <c r="E620" s="21">
        <v>12</v>
      </c>
      <c r="F620" s="429">
        <f t="shared" si="24"/>
        <v>7.2857142857142847</v>
      </c>
    </row>
    <row r="621" spans="1:6">
      <c r="A621" s="196" t="s">
        <v>13</v>
      </c>
      <c r="B621" s="21">
        <v>708</v>
      </c>
      <c r="C621" s="21">
        <v>17</v>
      </c>
      <c r="D621" s="21" t="s">
        <v>918</v>
      </c>
      <c r="E621" s="21">
        <v>12</v>
      </c>
      <c r="F621" s="429">
        <f t="shared" si="24"/>
        <v>7.2857142857142847</v>
      </c>
    </row>
    <row r="622" spans="1:6">
      <c r="A622" s="196" t="s">
        <v>505</v>
      </c>
      <c r="B622" s="21">
        <v>709</v>
      </c>
      <c r="C622" s="21">
        <v>51</v>
      </c>
      <c r="D622" s="21" t="s">
        <v>16</v>
      </c>
      <c r="E622" s="21">
        <v>20</v>
      </c>
      <c r="F622" s="429">
        <f t="shared" si="24"/>
        <v>36.428571428571431</v>
      </c>
    </row>
    <row r="623" spans="1:6">
      <c r="A623" s="196" t="s">
        <v>13</v>
      </c>
      <c r="B623" s="21">
        <v>710</v>
      </c>
      <c r="C623" s="21">
        <v>17</v>
      </c>
      <c r="D623" s="21" t="s">
        <v>918</v>
      </c>
      <c r="E623" s="21">
        <v>12</v>
      </c>
      <c r="F623" s="429">
        <f t="shared" si="24"/>
        <v>7.2857142857142847</v>
      </c>
    </row>
    <row r="624" spans="1:6">
      <c r="A624" s="196" t="s">
        <v>18</v>
      </c>
      <c r="B624" s="21" t="s">
        <v>934</v>
      </c>
      <c r="C624" s="21">
        <v>17</v>
      </c>
      <c r="D624" s="21" t="s">
        <v>171</v>
      </c>
      <c r="E624" s="21">
        <v>24</v>
      </c>
      <c r="F624" s="429">
        <f t="shared" si="24"/>
        <v>14.571428571428569</v>
      </c>
    </row>
    <row r="625" spans="1:6">
      <c r="A625" s="196" t="s">
        <v>13</v>
      </c>
      <c r="B625" s="21">
        <v>713</v>
      </c>
      <c r="C625" s="21">
        <v>8</v>
      </c>
      <c r="D625" s="21" t="s">
        <v>918</v>
      </c>
      <c r="E625" s="21">
        <v>12</v>
      </c>
      <c r="F625" s="429">
        <f t="shared" si="24"/>
        <v>3.4285714285714284</v>
      </c>
    </row>
    <row r="626" spans="1:6">
      <c r="A626" s="196" t="s">
        <v>13</v>
      </c>
      <c r="B626" s="21">
        <v>714</v>
      </c>
      <c r="C626" s="21">
        <v>16</v>
      </c>
      <c r="D626" s="21" t="s">
        <v>918</v>
      </c>
      <c r="E626" s="21">
        <v>12</v>
      </c>
      <c r="F626" s="429">
        <f t="shared" si="24"/>
        <v>6.8571428571428568</v>
      </c>
    </row>
    <row r="627" spans="1:6">
      <c r="A627" s="196" t="s">
        <v>17</v>
      </c>
      <c r="B627" s="21" t="s">
        <v>25</v>
      </c>
      <c r="C627" s="21">
        <v>91</v>
      </c>
      <c r="D627" s="21" t="s">
        <v>171</v>
      </c>
      <c r="E627" s="21">
        <v>24</v>
      </c>
      <c r="F627" s="429">
        <f t="shared" si="24"/>
        <v>78</v>
      </c>
    </row>
    <row r="628" spans="1:6">
      <c r="A628" s="263" t="s">
        <v>163</v>
      </c>
      <c r="B628" s="202"/>
      <c r="C628" s="41">
        <f>SUM(C614:C627)</f>
        <v>345</v>
      </c>
      <c r="D628" s="41"/>
      <c r="E628" s="202"/>
      <c r="F628" s="430">
        <f>SUM(F614:F627)</f>
        <v>218.14285714285711</v>
      </c>
    </row>
    <row r="629" spans="1:6">
      <c r="A629" s="192" t="s">
        <v>935</v>
      </c>
      <c r="B629" s="207"/>
      <c r="C629" s="138"/>
      <c r="D629" s="138"/>
      <c r="E629" s="206"/>
      <c r="F629" s="429"/>
    </row>
    <row r="630" spans="1:6">
      <c r="A630" s="196" t="s">
        <v>13</v>
      </c>
      <c r="B630" s="21">
        <v>801</v>
      </c>
      <c r="C630" s="21">
        <v>16</v>
      </c>
      <c r="D630" s="21" t="s">
        <v>918</v>
      </c>
      <c r="E630" s="21">
        <v>12</v>
      </c>
      <c r="F630" s="429">
        <f>(C630/28)*E630</f>
        <v>6.8571428571428568</v>
      </c>
    </row>
    <row r="631" spans="1:6">
      <c r="A631" s="196" t="s">
        <v>13</v>
      </c>
      <c r="B631" s="21">
        <v>802</v>
      </c>
      <c r="C631" s="21">
        <v>13</v>
      </c>
      <c r="D631" s="21" t="s">
        <v>918</v>
      </c>
      <c r="E631" s="21">
        <v>12</v>
      </c>
      <c r="F631" s="429">
        <f t="shared" ref="F631:F641" si="25">(C631/28)*E631</f>
        <v>5.5714285714285712</v>
      </c>
    </row>
    <row r="632" spans="1:6">
      <c r="A632" s="196" t="s">
        <v>15</v>
      </c>
      <c r="B632" s="21">
        <v>803</v>
      </c>
      <c r="C632" s="21">
        <v>50</v>
      </c>
      <c r="D632" s="21" t="s">
        <v>16</v>
      </c>
      <c r="E632" s="21">
        <v>20</v>
      </c>
      <c r="F632" s="429">
        <f t="shared" si="25"/>
        <v>35.714285714285715</v>
      </c>
    </row>
    <row r="633" spans="1:6">
      <c r="A633" s="196" t="s">
        <v>13</v>
      </c>
      <c r="B633" s="21">
        <v>804</v>
      </c>
      <c r="C633" s="21">
        <v>17</v>
      </c>
      <c r="D633" s="21" t="s">
        <v>918</v>
      </c>
      <c r="E633" s="21">
        <v>12</v>
      </c>
      <c r="F633" s="429">
        <f t="shared" si="25"/>
        <v>7.2857142857142847</v>
      </c>
    </row>
    <row r="634" spans="1:6">
      <c r="A634" s="196" t="s">
        <v>15</v>
      </c>
      <c r="B634" s="21">
        <v>805</v>
      </c>
      <c r="C634" s="21">
        <v>50</v>
      </c>
      <c r="D634" s="21" t="s">
        <v>16</v>
      </c>
      <c r="E634" s="21">
        <v>20</v>
      </c>
      <c r="F634" s="429">
        <f t="shared" si="25"/>
        <v>35.714285714285715</v>
      </c>
    </row>
    <row r="635" spans="1:6">
      <c r="A635" s="196" t="s">
        <v>15</v>
      </c>
      <c r="B635" s="21">
        <v>806</v>
      </c>
      <c r="C635" s="21">
        <v>51</v>
      </c>
      <c r="D635" s="21" t="s">
        <v>16</v>
      </c>
      <c r="E635" s="21">
        <v>20</v>
      </c>
      <c r="F635" s="429">
        <f t="shared" si="25"/>
        <v>36.428571428571431</v>
      </c>
    </row>
    <row r="636" spans="1:6">
      <c r="A636" s="196" t="s">
        <v>18</v>
      </c>
      <c r="B636" s="21" t="s">
        <v>936</v>
      </c>
      <c r="C636" s="21">
        <v>17</v>
      </c>
      <c r="D636" s="21" t="s">
        <v>16</v>
      </c>
      <c r="E636" s="21">
        <v>20</v>
      </c>
      <c r="F636" s="429">
        <f t="shared" si="25"/>
        <v>12.142857142857142</v>
      </c>
    </row>
    <row r="637" spans="1:6">
      <c r="A637" s="196" t="s">
        <v>13</v>
      </c>
      <c r="B637" s="21">
        <v>807</v>
      </c>
      <c r="C637" s="21">
        <v>17</v>
      </c>
      <c r="D637" s="21" t="s">
        <v>918</v>
      </c>
      <c r="E637" s="21">
        <v>12</v>
      </c>
      <c r="F637" s="429">
        <f t="shared" si="25"/>
        <v>7.2857142857142847</v>
      </c>
    </row>
    <row r="638" spans="1:6">
      <c r="A638" s="196" t="s">
        <v>13</v>
      </c>
      <c r="B638" s="21">
        <v>812</v>
      </c>
      <c r="C638" s="21">
        <v>17</v>
      </c>
      <c r="D638" s="21" t="s">
        <v>918</v>
      </c>
      <c r="E638" s="21">
        <v>12</v>
      </c>
      <c r="F638" s="429">
        <f t="shared" si="25"/>
        <v>7.2857142857142847</v>
      </c>
    </row>
    <row r="639" spans="1:6">
      <c r="A639" s="196" t="s">
        <v>937</v>
      </c>
      <c r="B639" s="21">
        <v>810</v>
      </c>
      <c r="C639" s="21">
        <v>8</v>
      </c>
      <c r="D639" s="21" t="s">
        <v>221</v>
      </c>
      <c r="E639" s="21">
        <v>0</v>
      </c>
      <c r="F639" s="429">
        <f t="shared" si="25"/>
        <v>0</v>
      </c>
    </row>
    <row r="640" spans="1:6">
      <c r="A640" s="196" t="s">
        <v>917</v>
      </c>
      <c r="B640" s="21">
        <v>811</v>
      </c>
      <c r="C640" s="21">
        <v>3.5</v>
      </c>
      <c r="D640" s="21" t="s">
        <v>221</v>
      </c>
      <c r="E640" s="21">
        <v>0</v>
      </c>
      <c r="F640" s="429">
        <f t="shared" si="25"/>
        <v>0</v>
      </c>
    </row>
    <row r="641" spans="1:6">
      <c r="A641" s="196" t="s">
        <v>17</v>
      </c>
      <c r="B641" s="21"/>
      <c r="C641" s="21">
        <v>88</v>
      </c>
      <c r="D641" s="21" t="s">
        <v>171</v>
      </c>
      <c r="E641" s="21">
        <v>24</v>
      </c>
      <c r="F641" s="429">
        <f t="shared" si="25"/>
        <v>75.428571428571431</v>
      </c>
    </row>
    <row r="642" spans="1:6">
      <c r="A642" s="263" t="s">
        <v>163</v>
      </c>
      <c r="B642" s="202"/>
      <c r="C642" s="41">
        <f>SUM(C630:C641)</f>
        <v>347.5</v>
      </c>
      <c r="D642" s="41"/>
      <c r="E642" s="202"/>
      <c r="F642" s="432">
        <f>SUM(F630:F641)</f>
        <v>229.71428571428572</v>
      </c>
    </row>
    <row r="643" spans="1:6">
      <c r="A643" s="210" t="s">
        <v>938</v>
      </c>
      <c r="B643" s="211"/>
      <c r="C643" s="212">
        <v>329</v>
      </c>
      <c r="D643" s="213" t="s">
        <v>171</v>
      </c>
      <c r="E643" s="206">
        <v>24</v>
      </c>
      <c r="F643" s="429">
        <f>(C643/28)*E643</f>
        <v>282</v>
      </c>
    </row>
    <row r="644" spans="1:6">
      <c r="A644" s="210" t="s">
        <v>939</v>
      </c>
      <c r="B644" s="211"/>
      <c r="C644" s="212">
        <v>334</v>
      </c>
      <c r="D644" s="213" t="s">
        <v>221</v>
      </c>
      <c r="E644" s="206">
        <v>0</v>
      </c>
      <c r="F644" s="429">
        <f>(C644/28)*E644</f>
        <v>0</v>
      </c>
    </row>
    <row r="645" spans="1:6">
      <c r="A645" s="454" t="s">
        <v>619</v>
      </c>
      <c r="B645" s="455"/>
      <c r="C645" s="14">
        <f>C530+C542+C559+C568+C579+C594+C612+C628+C642+C643+C644</f>
        <v>3754.5</v>
      </c>
      <c r="D645" s="14"/>
      <c r="E645" s="214"/>
      <c r="F645" s="433">
        <f>F530+F542+F559+F568+F579+F594+F612+F628+F642+F643+F646</f>
        <v>2314.7857142857138</v>
      </c>
    </row>
    <row r="646" spans="1:6">
      <c r="A646" s="215" t="s">
        <v>940</v>
      </c>
      <c r="B646" s="216"/>
      <c r="C646" s="217">
        <v>35.5</v>
      </c>
      <c r="D646" s="218" t="s">
        <v>21</v>
      </c>
      <c r="E646" s="219">
        <v>4</v>
      </c>
      <c r="F646" s="434">
        <f>(C646/28)*E646</f>
        <v>5.0714285714285712</v>
      </c>
    </row>
    <row r="647" spans="1:6">
      <c r="A647" s="204" t="s">
        <v>1072</v>
      </c>
      <c r="B647" s="204"/>
      <c r="C647" s="220">
        <f>C645+C646</f>
        <v>3790</v>
      </c>
      <c r="D647" s="220"/>
      <c r="E647" s="204"/>
      <c r="F647" s="435">
        <f>F646+F645</f>
        <v>2319.8571428571422</v>
      </c>
    </row>
    <row r="648" spans="1:6">
      <c r="A648" s="459" t="s">
        <v>533</v>
      </c>
      <c r="B648" s="459"/>
    </row>
    <row r="649" spans="1:6">
      <c r="A649" s="31" t="s">
        <v>130</v>
      </c>
      <c r="D649" s="146"/>
      <c r="E649" s="146"/>
      <c r="F649" s="147"/>
    </row>
    <row r="650" spans="1:6">
      <c r="A650" s="145" t="s">
        <v>530</v>
      </c>
      <c r="B650" s="146"/>
      <c r="C650" s="146"/>
      <c r="D650" s="146"/>
      <c r="E650" s="146"/>
      <c r="F650" s="147"/>
    </row>
    <row r="651" spans="1:6">
      <c r="A651" s="439" t="s">
        <v>942</v>
      </c>
      <c r="B651" s="439"/>
      <c r="C651" s="439"/>
      <c r="D651" s="439"/>
      <c r="E651" s="439"/>
      <c r="F651" s="439"/>
    </row>
    <row r="652" spans="1:6">
      <c r="A652" s="439" t="s">
        <v>943</v>
      </c>
      <c r="B652" s="439"/>
      <c r="C652" s="439"/>
      <c r="D652" s="439"/>
      <c r="E652" s="439"/>
      <c r="F652" s="439"/>
    </row>
    <row r="653" spans="1:6" ht="47.25">
      <c r="A653" s="25" t="s">
        <v>3</v>
      </c>
      <c r="B653" s="11" t="s">
        <v>4</v>
      </c>
      <c r="C653" s="11" t="s">
        <v>5</v>
      </c>
      <c r="D653" s="12" t="s">
        <v>6</v>
      </c>
      <c r="E653" s="12" t="s">
        <v>7</v>
      </c>
      <c r="F653" s="68" t="s">
        <v>8</v>
      </c>
    </row>
    <row r="654" spans="1:6">
      <c r="A654" s="26"/>
      <c r="B654" s="19"/>
      <c r="C654" s="13" t="s">
        <v>9</v>
      </c>
      <c r="D654" s="13" t="s">
        <v>10</v>
      </c>
      <c r="E654" s="20" t="s">
        <v>11</v>
      </c>
      <c r="F654" s="69" t="s">
        <v>9</v>
      </c>
    </row>
    <row r="655" spans="1:6">
      <c r="A655" s="135" t="s">
        <v>332</v>
      </c>
      <c r="B655" s="136" t="s">
        <v>333</v>
      </c>
      <c r="C655" s="150">
        <v>16.3</v>
      </c>
      <c r="D655" s="148" t="s">
        <v>21</v>
      </c>
      <c r="E655" s="148">
        <v>4</v>
      </c>
      <c r="F655" s="169">
        <f>(C655/28)*E655</f>
        <v>2.3285714285714287</v>
      </c>
    </row>
    <row r="656" spans="1:6">
      <c r="A656" s="137" t="s">
        <v>332</v>
      </c>
      <c r="B656" s="138" t="s">
        <v>334</v>
      </c>
      <c r="C656" s="151">
        <v>10</v>
      </c>
      <c r="D656" s="149" t="s">
        <v>21</v>
      </c>
      <c r="E656" s="149">
        <v>4</v>
      </c>
      <c r="F656" s="169">
        <f t="shared" ref="F656:F719" si="26">(C656/28)*E656</f>
        <v>1.4285714285714286</v>
      </c>
    </row>
    <row r="657" spans="1:6">
      <c r="A657" s="137" t="s">
        <v>332</v>
      </c>
      <c r="B657" s="138" t="s">
        <v>335</v>
      </c>
      <c r="C657" s="151">
        <v>23</v>
      </c>
      <c r="D657" s="149" t="s">
        <v>21</v>
      </c>
      <c r="E657" s="149">
        <v>4</v>
      </c>
      <c r="F657" s="169">
        <f t="shared" si="26"/>
        <v>3.2857142857142856</v>
      </c>
    </row>
    <row r="658" spans="1:6">
      <c r="A658" s="137" t="s">
        <v>332</v>
      </c>
      <c r="B658" s="138" t="s">
        <v>336</v>
      </c>
      <c r="C658" s="151">
        <v>10.5</v>
      </c>
      <c r="D658" s="149" t="s">
        <v>21</v>
      </c>
      <c r="E658" s="149">
        <v>4</v>
      </c>
      <c r="F658" s="169">
        <f t="shared" si="26"/>
        <v>1.5</v>
      </c>
    </row>
    <row r="659" spans="1:6">
      <c r="A659" s="137" t="s">
        <v>332</v>
      </c>
      <c r="B659" s="138" t="s">
        <v>337</v>
      </c>
      <c r="C659" s="151">
        <v>10.5</v>
      </c>
      <c r="D659" s="149" t="s">
        <v>21</v>
      </c>
      <c r="E659" s="149">
        <v>4</v>
      </c>
      <c r="F659" s="169">
        <f t="shared" si="26"/>
        <v>1.5</v>
      </c>
    </row>
    <row r="660" spans="1:6">
      <c r="A660" s="137" t="s">
        <v>338</v>
      </c>
      <c r="B660" s="138" t="s">
        <v>339</v>
      </c>
      <c r="C660" s="151">
        <v>10.5</v>
      </c>
      <c r="D660" s="149" t="s">
        <v>21</v>
      </c>
      <c r="E660" s="149">
        <v>4</v>
      </c>
      <c r="F660" s="169">
        <f t="shared" si="26"/>
        <v>1.5</v>
      </c>
    </row>
    <row r="661" spans="1:6">
      <c r="A661" s="137" t="s">
        <v>332</v>
      </c>
      <c r="B661" s="138" t="s">
        <v>340</v>
      </c>
      <c r="C661" s="151">
        <v>16.3</v>
      </c>
      <c r="D661" s="149" t="s">
        <v>21</v>
      </c>
      <c r="E661" s="149">
        <v>4</v>
      </c>
      <c r="F661" s="169">
        <f t="shared" si="26"/>
        <v>2.3285714285714287</v>
      </c>
    </row>
    <row r="662" spans="1:6">
      <c r="A662" s="137" t="s">
        <v>332</v>
      </c>
      <c r="B662" s="138" t="s">
        <v>341</v>
      </c>
      <c r="C662" s="151">
        <v>16</v>
      </c>
      <c r="D662" s="149" t="s">
        <v>21</v>
      </c>
      <c r="E662" s="149">
        <v>4</v>
      </c>
      <c r="F662" s="169">
        <f t="shared" si="26"/>
        <v>2.2857142857142856</v>
      </c>
    </row>
    <row r="663" spans="1:6">
      <c r="A663" s="137" t="s">
        <v>332</v>
      </c>
      <c r="B663" s="138" t="s">
        <v>342</v>
      </c>
      <c r="C663" s="151">
        <v>17.3</v>
      </c>
      <c r="D663" s="149" t="s">
        <v>21</v>
      </c>
      <c r="E663" s="149">
        <v>4</v>
      </c>
      <c r="F663" s="169">
        <f t="shared" si="26"/>
        <v>2.4714285714285715</v>
      </c>
    </row>
    <row r="664" spans="1:6">
      <c r="A664" s="137" t="s">
        <v>332</v>
      </c>
      <c r="B664" s="138" t="s">
        <v>343</v>
      </c>
      <c r="C664" s="151">
        <v>9.6</v>
      </c>
      <c r="D664" s="149" t="s">
        <v>21</v>
      </c>
      <c r="E664" s="149">
        <v>4</v>
      </c>
      <c r="F664" s="169">
        <f t="shared" si="26"/>
        <v>1.3714285714285714</v>
      </c>
    </row>
    <row r="665" spans="1:6">
      <c r="A665" s="137" t="s">
        <v>332</v>
      </c>
      <c r="B665" s="138" t="s">
        <v>344</v>
      </c>
      <c r="C665" s="151">
        <v>10.5</v>
      </c>
      <c r="D665" s="149" t="s">
        <v>21</v>
      </c>
      <c r="E665" s="149">
        <v>4</v>
      </c>
      <c r="F665" s="169">
        <f t="shared" si="26"/>
        <v>1.5</v>
      </c>
    </row>
    <row r="666" spans="1:6">
      <c r="A666" s="137" t="s">
        <v>20</v>
      </c>
      <c r="B666" s="138" t="s">
        <v>345</v>
      </c>
      <c r="C666" s="151">
        <v>10.5</v>
      </c>
      <c r="D666" s="149" t="s">
        <v>244</v>
      </c>
      <c r="E666" s="149">
        <v>1</v>
      </c>
      <c r="F666" s="169">
        <f t="shared" si="26"/>
        <v>0.375</v>
      </c>
    </row>
    <row r="667" spans="1:6">
      <c r="A667" s="137" t="s">
        <v>332</v>
      </c>
      <c r="B667" s="138" t="s">
        <v>346</v>
      </c>
      <c r="C667" s="151">
        <v>14.5</v>
      </c>
      <c r="D667" s="149" t="s">
        <v>21</v>
      </c>
      <c r="E667" s="149">
        <v>4</v>
      </c>
      <c r="F667" s="169">
        <f t="shared" si="26"/>
        <v>2.0714285714285716</v>
      </c>
    </row>
    <row r="668" spans="1:6">
      <c r="A668" s="137" t="s">
        <v>332</v>
      </c>
      <c r="B668" s="138" t="s">
        <v>347</v>
      </c>
      <c r="C668" s="151">
        <v>10.5</v>
      </c>
      <c r="D668" s="149" t="s">
        <v>21</v>
      </c>
      <c r="E668" s="149">
        <v>4</v>
      </c>
      <c r="F668" s="169">
        <f t="shared" si="26"/>
        <v>1.5</v>
      </c>
    </row>
    <row r="669" spans="1:6">
      <c r="A669" s="137" t="s">
        <v>332</v>
      </c>
      <c r="B669" s="138" t="s">
        <v>348</v>
      </c>
      <c r="C669" s="151">
        <v>10.5</v>
      </c>
      <c r="D669" s="149" t="s">
        <v>244</v>
      </c>
      <c r="E669" s="149">
        <v>1</v>
      </c>
      <c r="F669" s="169">
        <f t="shared" si="26"/>
        <v>0.375</v>
      </c>
    </row>
    <row r="670" spans="1:6">
      <c r="A670" s="137" t="s">
        <v>349</v>
      </c>
      <c r="B670" s="138" t="s">
        <v>350</v>
      </c>
      <c r="C670" s="151">
        <v>33</v>
      </c>
      <c r="D670" s="149" t="s">
        <v>244</v>
      </c>
      <c r="E670" s="149">
        <v>1</v>
      </c>
      <c r="F670" s="169">
        <f t="shared" si="26"/>
        <v>1.1785714285714286</v>
      </c>
    </row>
    <row r="671" spans="1:6">
      <c r="A671" s="137" t="s">
        <v>351</v>
      </c>
      <c r="B671" s="138" t="s">
        <v>352</v>
      </c>
      <c r="C671" s="151">
        <v>17.2</v>
      </c>
      <c r="D671" s="149" t="s">
        <v>244</v>
      </c>
      <c r="E671" s="149">
        <v>1</v>
      </c>
      <c r="F671" s="169">
        <f t="shared" si="26"/>
        <v>0.61428571428571421</v>
      </c>
    </row>
    <row r="672" spans="1:6">
      <c r="A672" s="137" t="s">
        <v>353</v>
      </c>
      <c r="B672" s="138" t="s">
        <v>354</v>
      </c>
      <c r="C672" s="151">
        <v>16.600000000000001</v>
      </c>
      <c r="D672" s="149" t="s">
        <v>244</v>
      </c>
      <c r="E672" s="149">
        <v>1</v>
      </c>
      <c r="F672" s="169">
        <f t="shared" si="26"/>
        <v>0.59285714285714286</v>
      </c>
    </row>
    <row r="673" spans="1:6">
      <c r="A673" s="137" t="s">
        <v>332</v>
      </c>
      <c r="B673" s="138" t="s">
        <v>355</v>
      </c>
      <c r="C673" s="151">
        <v>16.5</v>
      </c>
      <c r="D673" s="149" t="s">
        <v>21</v>
      </c>
      <c r="E673" s="149">
        <v>4</v>
      </c>
      <c r="F673" s="169">
        <f t="shared" si="26"/>
        <v>2.3571428571428572</v>
      </c>
    </row>
    <row r="674" spans="1:6">
      <c r="A674" s="137" t="s">
        <v>332</v>
      </c>
      <c r="B674" s="138" t="s">
        <v>356</v>
      </c>
      <c r="C674" s="151">
        <v>16.5</v>
      </c>
      <c r="D674" s="149" t="s">
        <v>244</v>
      </c>
      <c r="E674" s="149">
        <v>1</v>
      </c>
      <c r="F674" s="169">
        <f t="shared" si="26"/>
        <v>0.5892857142857143</v>
      </c>
    </row>
    <row r="675" spans="1:6">
      <c r="A675" s="137" t="s">
        <v>332</v>
      </c>
      <c r="B675" s="138" t="s">
        <v>357</v>
      </c>
      <c r="C675" s="151">
        <v>16.5</v>
      </c>
      <c r="D675" s="149" t="s">
        <v>168</v>
      </c>
      <c r="E675" s="149">
        <v>4</v>
      </c>
      <c r="F675" s="169">
        <f t="shared" si="26"/>
        <v>2.3571428571428572</v>
      </c>
    </row>
    <row r="676" spans="1:6">
      <c r="A676" s="137" t="s">
        <v>332</v>
      </c>
      <c r="B676" s="138" t="s">
        <v>358</v>
      </c>
      <c r="C676" s="151">
        <v>16.5</v>
      </c>
      <c r="D676" s="149" t="s">
        <v>21</v>
      </c>
      <c r="E676" s="149">
        <v>4</v>
      </c>
      <c r="F676" s="169">
        <f t="shared" si="26"/>
        <v>2.3571428571428572</v>
      </c>
    </row>
    <row r="677" spans="1:6">
      <c r="A677" s="137" t="s">
        <v>332</v>
      </c>
      <c r="B677" s="138" t="s">
        <v>359</v>
      </c>
      <c r="C677" s="151">
        <v>34</v>
      </c>
      <c r="D677" s="149" t="s">
        <v>21</v>
      </c>
      <c r="E677" s="149">
        <v>4</v>
      </c>
      <c r="F677" s="169">
        <f t="shared" si="26"/>
        <v>4.8571428571428568</v>
      </c>
    </row>
    <row r="678" spans="1:6">
      <c r="A678" s="137" t="s">
        <v>332</v>
      </c>
      <c r="B678" s="138" t="s">
        <v>360</v>
      </c>
      <c r="C678" s="151">
        <v>21</v>
      </c>
      <c r="D678" s="149" t="s">
        <v>21</v>
      </c>
      <c r="E678" s="149">
        <v>4</v>
      </c>
      <c r="F678" s="169">
        <f t="shared" si="26"/>
        <v>3</v>
      </c>
    </row>
    <row r="679" spans="1:6">
      <c r="A679" s="137" t="s">
        <v>332</v>
      </c>
      <c r="B679" s="138" t="s">
        <v>361</v>
      </c>
      <c r="C679" s="151">
        <v>10.5</v>
      </c>
      <c r="D679" s="149" t="s">
        <v>21</v>
      </c>
      <c r="E679" s="149">
        <v>4</v>
      </c>
      <c r="F679" s="169">
        <f t="shared" si="26"/>
        <v>1.5</v>
      </c>
    </row>
    <row r="680" spans="1:6">
      <c r="A680" s="137" t="s">
        <v>332</v>
      </c>
      <c r="B680" s="138" t="s">
        <v>362</v>
      </c>
      <c r="C680" s="151">
        <v>10.5</v>
      </c>
      <c r="D680" s="149" t="s">
        <v>21</v>
      </c>
      <c r="E680" s="149">
        <v>4</v>
      </c>
      <c r="F680" s="169">
        <f t="shared" si="26"/>
        <v>1.5</v>
      </c>
    </row>
    <row r="681" spans="1:6">
      <c r="A681" s="137" t="s">
        <v>332</v>
      </c>
      <c r="B681" s="138" t="s">
        <v>363</v>
      </c>
      <c r="C681" s="151">
        <v>10.5</v>
      </c>
      <c r="D681" s="149" t="s">
        <v>21</v>
      </c>
      <c r="E681" s="149">
        <v>4</v>
      </c>
      <c r="F681" s="169">
        <f t="shared" si="26"/>
        <v>1.5</v>
      </c>
    </row>
    <row r="682" spans="1:6">
      <c r="A682" s="137" t="s">
        <v>332</v>
      </c>
      <c r="B682" s="138" t="s">
        <v>364</v>
      </c>
      <c r="C682" s="151">
        <v>10.5</v>
      </c>
      <c r="D682" s="149" t="s">
        <v>21</v>
      </c>
      <c r="E682" s="149">
        <v>4</v>
      </c>
      <c r="F682" s="169">
        <f t="shared" si="26"/>
        <v>1.5</v>
      </c>
    </row>
    <row r="683" spans="1:6">
      <c r="A683" s="137" t="s">
        <v>332</v>
      </c>
      <c r="B683" s="138" t="s">
        <v>365</v>
      </c>
      <c r="C683" s="151">
        <v>21.5</v>
      </c>
      <c r="D683" s="149" t="s">
        <v>21</v>
      </c>
      <c r="E683" s="149">
        <v>4</v>
      </c>
      <c r="F683" s="169">
        <f t="shared" si="26"/>
        <v>3.0714285714285716</v>
      </c>
    </row>
    <row r="684" spans="1:6">
      <c r="A684" s="137" t="s">
        <v>332</v>
      </c>
      <c r="B684" s="138" t="s">
        <v>366</v>
      </c>
      <c r="C684" s="151">
        <v>10.5</v>
      </c>
      <c r="D684" s="149" t="s">
        <v>21</v>
      </c>
      <c r="E684" s="149">
        <v>4</v>
      </c>
      <c r="F684" s="169">
        <f t="shared" si="26"/>
        <v>1.5</v>
      </c>
    </row>
    <row r="685" spans="1:6">
      <c r="A685" s="137" t="s">
        <v>332</v>
      </c>
      <c r="B685" s="138" t="s">
        <v>367</v>
      </c>
      <c r="C685" s="151">
        <v>10.5</v>
      </c>
      <c r="D685" s="149" t="s">
        <v>21</v>
      </c>
      <c r="E685" s="149">
        <v>4</v>
      </c>
      <c r="F685" s="169">
        <f t="shared" si="26"/>
        <v>1.5</v>
      </c>
    </row>
    <row r="686" spans="1:6">
      <c r="A686" s="137" t="s">
        <v>332</v>
      </c>
      <c r="B686" s="138" t="s">
        <v>368</v>
      </c>
      <c r="C686" s="151">
        <v>22</v>
      </c>
      <c r="D686" s="149" t="s">
        <v>21</v>
      </c>
      <c r="E686" s="149">
        <v>4</v>
      </c>
      <c r="F686" s="169">
        <f t="shared" si="26"/>
        <v>3.1428571428571428</v>
      </c>
    </row>
    <row r="687" spans="1:6">
      <c r="A687" s="137" t="s">
        <v>332</v>
      </c>
      <c r="B687" s="138" t="s">
        <v>369</v>
      </c>
      <c r="C687" s="151">
        <v>16.5</v>
      </c>
      <c r="D687" s="149" t="s">
        <v>21</v>
      </c>
      <c r="E687" s="149">
        <v>4</v>
      </c>
      <c r="F687" s="169">
        <f t="shared" si="26"/>
        <v>2.3571428571428572</v>
      </c>
    </row>
    <row r="688" spans="1:6">
      <c r="A688" s="137" t="s">
        <v>332</v>
      </c>
      <c r="B688" s="138" t="s">
        <v>370</v>
      </c>
      <c r="C688" s="151">
        <v>16.5</v>
      </c>
      <c r="D688" s="149" t="s">
        <v>21</v>
      </c>
      <c r="E688" s="149">
        <v>4</v>
      </c>
      <c r="F688" s="169">
        <f t="shared" si="26"/>
        <v>2.3571428571428572</v>
      </c>
    </row>
    <row r="689" spans="1:6">
      <c r="A689" s="137" t="s">
        <v>332</v>
      </c>
      <c r="B689" s="138" t="s">
        <v>371</v>
      </c>
      <c r="C689" s="151">
        <v>16.5</v>
      </c>
      <c r="D689" s="149" t="s">
        <v>21</v>
      </c>
      <c r="E689" s="149">
        <v>4</v>
      </c>
      <c r="F689" s="169">
        <f t="shared" si="26"/>
        <v>2.3571428571428572</v>
      </c>
    </row>
    <row r="690" spans="1:6">
      <c r="A690" s="137" t="s">
        <v>332</v>
      </c>
      <c r="B690" s="138" t="s">
        <v>372</v>
      </c>
      <c r="C690" s="151">
        <v>16.5</v>
      </c>
      <c r="D690" s="149" t="s">
        <v>21</v>
      </c>
      <c r="E690" s="149">
        <v>4</v>
      </c>
      <c r="F690" s="169">
        <f t="shared" si="26"/>
        <v>2.3571428571428572</v>
      </c>
    </row>
    <row r="691" spans="1:6">
      <c r="A691" s="137" t="s">
        <v>332</v>
      </c>
      <c r="B691" s="138" t="s">
        <v>373</v>
      </c>
      <c r="C691" s="151">
        <v>16.5</v>
      </c>
      <c r="D691" s="149" t="s">
        <v>21</v>
      </c>
      <c r="E691" s="149">
        <v>4</v>
      </c>
      <c r="F691" s="169">
        <f t="shared" si="26"/>
        <v>2.3571428571428572</v>
      </c>
    </row>
    <row r="692" spans="1:6">
      <c r="A692" s="137" t="s">
        <v>332</v>
      </c>
      <c r="B692" s="138" t="s">
        <v>374</v>
      </c>
      <c r="C692" s="151">
        <v>16.5</v>
      </c>
      <c r="D692" s="149" t="s">
        <v>21</v>
      </c>
      <c r="E692" s="149">
        <v>4</v>
      </c>
      <c r="F692" s="169">
        <f t="shared" si="26"/>
        <v>2.3571428571428572</v>
      </c>
    </row>
    <row r="693" spans="1:6">
      <c r="A693" s="137" t="s">
        <v>375</v>
      </c>
      <c r="B693" s="138" t="s">
        <v>376</v>
      </c>
      <c r="C693" s="151">
        <v>33</v>
      </c>
      <c r="D693" s="149" t="s">
        <v>21</v>
      </c>
      <c r="E693" s="149">
        <v>4</v>
      </c>
      <c r="F693" s="169">
        <f t="shared" si="26"/>
        <v>4.7142857142857144</v>
      </c>
    </row>
    <row r="694" spans="1:6">
      <c r="A694" s="137" t="s">
        <v>375</v>
      </c>
      <c r="B694" s="138" t="s">
        <v>377</v>
      </c>
      <c r="C694" s="151">
        <v>70.5</v>
      </c>
      <c r="D694" s="149" t="s">
        <v>30</v>
      </c>
      <c r="E694" s="149">
        <v>8</v>
      </c>
      <c r="F694" s="169">
        <f t="shared" si="26"/>
        <v>20.142857142857142</v>
      </c>
    </row>
    <row r="695" spans="1:6">
      <c r="A695" s="137" t="s">
        <v>375</v>
      </c>
      <c r="B695" s="138" t="s">
        <v>378</v>
      </c>
      <c r="C695" s="151">
        <v>70.5</v>
      </c>
      <c r="D695" s="149" t="s">
        <v>14</v>
      </c>
      <c r="E695" s="149">
        <v>12</v>
      </c>
      <c r="F695" s="169">
        <f t="shared" si="26"/>
        <v>30.214285714285715</v>
      </c>
    </row>
    <row r="696" spans="1:6">
      <c r="A696" s="137" t="s">
        <v>375</v>
      </c>
      <c r="B696" s="138" t="s">
        <v>379</v>
      </c>
      <c r="C696" s="151">
        <v>33</v>
      </c>
      <c r="D696" s="149" t="s">
        <v>30</v>
      </c>
      <c r="E696" s="149">
        <v>8</v>
      </c>
      <c r="F696" s="169">
        <f t="shared" si="26"/>
        <v>9.4285714285714288</v>
      </c>
    </row>
    <row r="697" spans="1:6">
      <c r="A697" s="137" t="s">
        <v>375</v>
      </c>
      <c r="B697" s="138" t="s">
        <v>380</v>
      </c>
      <c r="C697" s="151">
        <v>45</v>
      </c>
      <c r="D697" s="149" t="s">
        <v>21</v>
      </c>
      <c r="E697" s="149">
        <v>4</v>
      </c>
      <c r="F697" s="169">
        <f t="shared" si="26"/>
        <v>6.4285714285714288</v>
      </c>
    </row>
    <row r="698" spans="1:6">
      <c r="A698" s="137" t="s">
        <v>381</v>
      </c>
      <c r="B698" s="138" t="s">
        <v>382</v>
      </c>
      <c r="C698" s="151">
        <v>165</v>
      </c>
      <c r="D698" s="149" t="s">
        <v>16</v>
      </c>
      <c r="E698" s="149">
        <v>20</v>
      </c>
      <c r="F698" s="169">
        <f t="shared" si="26"/>
        <v>117.85714285714286</v>
      </c>
    </row>
    <row r="699" spans="1:6">
      <c r="A699" s="137" t="s">
        <v>383</v>
      </c>
      <c r="B699" s="138" t="s">
        <v>382</v>
      </c>
      <c r="C699" s="151">
        <v>9.4</v>
      </c>
      <c r="D699" s="149" t="s">
        <v>244</v>
      </c>
      <c r="E699" s="149">
        <v>1</v>
      </c>
      <c r="F699" s="169">
        <f t="shared" si="26"/>
        <v>0.33571428571428574</v>
      </c>
    </row>
    <row r="700" spans="1:6">
      <c r="A700" s="137" t="s">
        <v>381</v>
      </c>
      <c r="B700" s="138" t="s">
        <v>384</v>
      </c>
      <c r="C700" s="151">
        <v>108</v>
      </c>
      <c r="D700" s="149" t="s">
        <v>16</v>
      </c>
      <c r="E700" s="149">
        <v>20</v>
      </c>
      <c r="F700" s="169">
        <f t="shared" si="26"/>
        <v>77.142857142857139</v>
      </c>
    </row>
    <row r="701" spans="1:6">
      <c r="A701" s="137" t="s">
        <v>383</v>
      </c>
      <c r="B701" s="138" t="s">
        <v>384</v>
      </c>
      <c r="C701" s="151">
        <v>13.6</v>
      </c>
      <c r="D701" s="149" t="s">
        <v>244</v>
      </c>
      <c r="E701" s="149">
        <v>1</v>
      </c>
      <c r="F701" s="169">
        <f t="shared" si="26"/>
        <v>0.48571428571428571</v>
      </c>
    </row>
    <row r="702" spans="1:6">
      <c r="A702" s="137" t="s">
        <v>375</v>
      </c>
      <c r="B702" s="138" t="s">
        <v>385</v>
      </c>
      <c r="C702" s="151">
        <v>69.5</v>
      </c>
      <c r="D702" s="149" t="s">
        <v>16</v>
      </c>
      <c r="E702" s="149">
        <v>20</v>
      </c>
      <c r="F702" s="169">
        <f t="shared" si="26"/>
        <v>49.642857142857146</v>
      </c>
    </row>
    <row r="703" spans="1:6">
      <c r="A703" s="137" t="s">
        <v>375</v>
      </c>
      <c r="B703" s="138" t="s">
        <v>386</v>
      </c>
      <c r="C703" s="151">
        <v>69.5</v>
      </c>
      <c r="D703" s="149" t="s">
        <v>16</v>
      </c>
      <c r="E703" s="149">
        <v>20</v>
      </c>
      <c r="F703" s="169">
        <f t="shared" si="26"/>
        <v>49.642857142857146</v>
      </c>
    </row>
    <row r="704" spans="1:6">
      <c r="A704" s="137" t="s">
        <v>375</v>
      </c>
      <c r="B704" s="138" t="s">
        <v>387</v>
      </c>
      <c r="C704" s="151">
        <v>69</v>
      </c>
      <c r="D704" s="149" t="s">
        <v>16</v>
      </c>
      <c r="E704" s="149">
        <v>20</v>
      </c>
      <c r="F704" s="169">
        <f t="shared" si="26"/>
        <v>49.285714285714292</v>
      </c>
    </row>
    <row r="705" spans="1:6">
      <c r="A705" s="137" t="s">
        <v>388</v>
      </c>
      <c r="B705" s="138" t="s">
        <v>389</v>
      </c>
      <c r="C705" s="151">
        <v>68</v>
      </c>
      <c r="D705" s="149" t="s">
        <v>30</v>
      </c>
      <c r="E705" s="149">
        <v>8</v>
      </c>
      <c r="F705" s="169">
        <f t="shared" si="26"/>
        <v>19.428571428571427</v>
      </c>
    </row>
    <row r="706" spans="1:6">
      <c r="A706" s="137" t="s">
        <v>390</v>
      </c>
      <c r="B706" s="138" t="s">
        <v>391</v>
      </c>
      <c r="C706" s="152">
        <v>86</v>
      </c>
      <c r="D706" s="149" t="s">
        <v>30</v>
      </c>
      <c r="E706" s="149">
        <v>8</v>
      </c>
      <c r="F706" s="169">
        <f t="shared" si="26"/>
        <v>24.571428571428573</v>
      </c>
    </row>
    <row r="707" spans="1:6">
      <c r="A707" s="137" t="s">
        <v>390</v>
      </c>
      <c r="B707" s="138" t="s">
        <v>392</v>
      </c>
      <c r="C707" s="152">
        <v>65.2</v>
      </c>
      <c r="D707" s="149" t="s">
        <v>21</v>
      </c>
      <c r="E707" s="149">
        <v>4</v>
      </c>
      <c r="F707" s="169">
        <f t="shared" si="26"/>
        <v>9.3142857142857149</v>
      </c>
    </row>
    <row r="708" spans="1:6">
      <c r="A708" s="137" t="s">
        <v>390</v>
      </c>
      <c r="B708" s="138" t="s">
        <v>393</v>
      </c>
      <c r="C708" s="152">
        <v>34</v>
      </c>
      <c r="D708" s="149" t="s">
        <v>21</v>
      </c>
      <c r="E708" s="149">
        <v>4</v>
      </c>
      <c r="F708" s="169">
        <f t="shared" si="26"/>
        <v>4.8571428571428568</v>
      </c>
    </row>
    <row r="709" spans="1:6">
      <c r="A709" s="137" t="s">
        <v>390</v>
      </c>
      <c r="B709" s="138" t="s">
        <v>394</v>
      </c>
      <c r="C709" s="152">
        <v>86</v>
      </c>
      <c r="D709" s="149" t="s">
        <v>30</v>
      </c>
      <c r="E709" s="149">
        <v>8</v>
      </c>
      <c r="F709" s="169">
        <f t="shared" si="26"/>
        <v>24.571428571428573</v>
      </c>
    </row>
    <row r="710" spans="1:6">
      <c r="A710" s="137" t="s">
        <v>390</v>
      </c>
      <c r="B710" s="138" t="s">
        <v>395</v>
      </c>
      <c r="C710" s="152">
        <v>74.8</v>
      </c>
      <c r="D710" s="149" t="s">
        <v>30</v>
      </c>
      <c r="E710" s="149">
        <v>8</v>
      </c>
      <c r="F710" s="169">
        <f t="shared" si="26"/>
        <v>21.37142857142857</v>
      </c>
    </row>
    <row r="711" spans="1:6">
      <c r="A711" s="137" t="s">
        <v>390</v>
      </c>
      <c r="B711" s="138" t="s">
        <v>396</v>
      </c>
      <c r="C711" s="152">
        <v>10.5</v>
      </c>
      <c r="D711" s="149" t="s">
        <v>244</v>
      </c>
      <c r="E711" s="149">
        <v>1</v>
      </c>
      <c r="F711" s="169">
        <f t="shared" si="26"/>
        <v>0.375</v>
      </c>
    </row>
    <row r="712" spans="1:6">
      <c r="A712" s="137" t="s">
        <v>390</v>
      </c>
      <c r="B712" s="138" t="s">
        <v>397</v>
      </c>
      <c r="C712" s="152">
        <v>169</v>
      </c>
      <c r="D712" s="149" t="s">
        <v>30</v>
      </c>
      <c r="E712" s="149">
        <v>8</v>
      </c>
      <c r="F712" s="169">
        <f t="shared" si="26"/>
        <v>48.285714285714285</v>
      </c>
    </row>
    <row r="713" spans="1:6">
      <c r="A713" s="137" t="s">
        <v>390</v>
      </c>
      <c r="B713" s="138" t="s">
        <v>398</v>
      </c>
      <c r="C713" s="152">
        <v>114</v>
      </c>
      <c r="D713" s="149" t="s">
        <v>30</v>
      </c>
      <c r="E713" s="149">
        <v>8</v>
      </c>
      <c r="F713" s="169">
        <f t="shared" si="26"/>
        <v>32.571428571428569</v>
      </c>
    </row>
    <row r="714" spans="1:6">
      <c r="A714" s="137" t="s">
        <v>399</v>
      </c>
      <c r="B714" s="138" t="s">
        <v>400</v>
      </c>
      <c r="C714" s="152">
        <v>8.9</v>
      </c>
      <c r="D714" s="149" t="s">
        <v>244</v>
      </c>
      <c r="E714" s="149">
        <v>1</v>
      </c>
      <c r="F714" s="169">
        <f t="shared" si="26"/>
        <v>0.31785714285714289</v>
      </c>
    </row>
    <row r="715" spans="1:6">
      <c r="A715" s="137" t="s">
        <v>390</v>
      </c>
      <c r="B715" s="138" t="s">
        <v>401</v>
      </c>
      <c r="C715" s="152">
        <v>5</v>
      </c>
      <c r="D715" s="149" t="s">
        <v>244</v>
      </c>
      <c r="E715" s="149">
        <v>1</v>
      </c>
      <c r="F715" s="169">
        <f t="shared" si="26"/>
        <v>0.17857142857142858</v>
      </c>
    </row>
    <row r="716" spans="1:6">
      <c r="A716" s="137" t="s">
        <v>390</v>
      </c>
      <c r="B716" s="138" t="s">
        <v>402</v>
      </c>
      <c r="C716" s="152">
        <v>78.2</v>
      </c>
      <c r="D716" s="149" t="s">
        <v>21</v>
      </c>
      <c r="E716" s="149">
        <v>4</v>
      </c>
      <c r="F716" s="169">
        <f t="shared" si="26"/>
        <v>11.171428571428573</v>
      </c>
    </row>
    <row r="717" spans="1:6">
      <c r="A717" s="137" t="s">
        <v>390</v>
      </c>
      <c r="B717" s="138" t="s">
        <v>403</v>
      </c>
      <c r="C717" s="152">
        <v>25.8</v>
      </c>
      <c r="D717" s="149" t="s">
        <v>244</v>
      </c>
      <c r="E717" s="149">
        <v>1</v>
      </c>
      <c r="F717" s="169">
        <f t="shared" si="26"/>
        <v>0.92142857142857149</v>
      </c>
    </row>
    <row r="718" spans="1:6">
      <c r="A718" s="137" t="s">
        <v>390</v>
      </c>
      <c r="B718" s="138" t="s">
        <v>404</v>
      </c>
      <c r="C718" s="152">
        <v>78</v>
      </c>
      <c r="D718" s="149" t="s">
        <v>30</v>
      </c>
      <c r="E718" s="149">
        <v>8</v>
      </c>
      <c r="F718" s="169">
        <f t="shared" si="26"/>
        <v>22.285714285714285</v>
      </c>
    </row>
    <row r="719" spans="1:6">
      <c r="A719" s="137" t="s">
        <v>390</v>
      </c>
      <c r="B719" s="138" t="s">
        <v>405</v>
      </c>
      <c r="C719" s="152">
        <v>10.5</v>
      </c>
      <c r="D719" s="149" t="s">
        <v>244</v>
      </c>
      <c r="E719" s="149">
        <v>1</v>
      </c>
      <c r="F719" s="169">
        <f t="shared" si="26"/>
        <v>0.375</v>
      </c>
    </row>
    <row r="720" spans="1:6">
      <c r="A720" s="137" t="s">
        <v>390</v>
      </c>
      <c r="B720" s="138" t="s">
        <v>406</v>
      </c>
      <c r="C720" s="152">
        <v>20</v>
      </c>
      <c r="D720" s="149" t="s">
        <v>21</v>
      </c>
      <c r="E720" s="149">
        <v>4</v>
      </c>
      <c r="F720" s="169">
        <f t="shared" ref="F720:F783" si="27">(C720/28)*E720</f>
        <v>2.8571428571428572</v>
      </c>
    </row>
    <row r="721" spans="1:6">
      <c r="A721" s="137" t="s">
        <v>390</v>
      </c>
      <c r="B721" s="138" t="s">
        <v>407</v>
      </c>
      <c r="C721" s="152">
        <v>132.5</v>
      </c>
      <c r="D721" s="149" t="s">
        <v>30</v>
      </c>
      <c r="E721" s="149">
        <v>8</v>
      </c>
      <c r="F721" s="169">
        <f t="shared" si="27"/>
        <v>37.857142857142854</v>
      </c>
    </row>
    <row r="722" spans="1:6">
      <c r="A722" s="137" t="s">
        <v>390</v>
      </c>
      <c r="B722" s="138" t="s">
        <v>408</v>
      </c>
      <c r="C722" s="152">
        <v>86</v>
      </c>
      <c r="D722" s="149" t="s">
        <v>21</v>
      </c>
      <c r="E722" s="149">
        <v>4</v>
      </c>
      <c r="F722" s="169">
        <f t="shared" si="27"/>
        <v>12.285714285714286</v>
      </c>
    </row>
    <row r="723" spans="1:6">
      <c r="A723" s="137" t="s">
        <v>390</v>
      </c>
      <c r="B723" s="138" t="s">
        <v>409</v>
      </c>
      <c r="C723" s="152">
        <v>87</v>
      </c>
      <c r="D723" s="149" t="s">
        <v>21</v>
      </c>
      <c r="E723" s="149">
        <v>4</v>
      </c>
      <c r="F723" s="169">
        <f t="shared" si="27"/>
        <v>12.428571428571429</v>
      </c>
    </row>
    <row r="724" spans="1:6">
      <c r="A724" s="137" t="s">
        <v>410</v>
      </c>
      <c r="B724" s="138" t="s">
        <v>411</v>
      </c>
      <c r="C724" s="152">
        <v>13.6</v>
      </c>
      <c r="D724" s="149" t="s">
        <v>244</v>
      </c>
      <c r="E724" s="149">
        <v>1</v>
      </c>
      <c r="F724" s="169">
        <f t="shared" si="27"/>
        <v>0.48571428571428571</v>
      </c>
    </row>
    <row r="725" spans="1:6">
      <c r="A725" s="137" t="s">
        <v>390</v>
      </c>
      <c r="B725" s="138" t="s">
        <v>412</v>
      </c>
      <c r="C725" s="152">
        <v>51.3</v>
      </c>
      <c r="D725" s="149" t="s">
        <v>168</v>
      </c>
      <c r="E725" s="149">
        <v>4</v>
      </c>
      <c r="F725" s="169">
        <f t="shared" si="27"/>
        <v>7.3285714285714283</v>
      </c>
    </row>
    <row r="726" spans="1:6">
      <c r="A726" s="137" t="s">
        <v>413</v>
      </c>
      <c r="B726" s="138" t="s">
        <v>414</v>
      </c>
      <c r="C726" s="152">
        <v>19.600000000000001</v>
      </c>
      <c r="D726" s="149" t="s">
        <v>244</v>
      </c>
      <c r="E726" s="149">
        <v>1</v>
      </c>
      <c r="F726" s="169">
        <f t="shared" si="27"/>
        <v>0.70000000000000007</v>
      </c>
    </row>
    <row r="727" spans="1:6">
      <c r="A727" s="137" t="s">
        <v>390</v>
      </c>
      <c r="B727" s="138" t="s">
        <v>415</v>
      </c>
      <c r="C727" s="152">
        <v>79.3</v>
      </c>
      <c r="D727" s="149" t="s">
        <v>30</v>
      </c>
      <c r="E727" s="149">
        <v>8</v>
      </c>
      <c r="F727" s="169">
        <f t="shared" si="27"/>
        <v>22.657142857142855</v>
      </c>
    </row>
    <row r="728" spans="1:6">
      <c r="A728" s="137" t="s">
        <v>416</v>
      </c>
      <c r="B728" s="138" t="s">
        <v>417</v>
      </c>
      <c r="C728" s="152">
        <v>16</v>
      </c>
      <c r="D728" s="149" t="s">
        <v>168</v>
      </c>
      <c r="E728" s="149">
        <v>4</v>
      </c>
      <c r="F728" s="169">
        <f t="shared" si="27"/>
        <v>2.2857142857142856</v>
      </c>
    </row>
    <row r="729" spans="1:6">
      <c r="A729" s="137" t="s">
        <v>390</v>
      </c>
      <c r="B729" s="138" t="s">
        <v>418</v>
      </c>
      <c r="C729" s="152">
        <v>107.5</v>
      </c>
      <c r="D729" s="149" t="s">
        <v>30</v>
      </c>
      <c r="E729" s="149">
        <v>8</v>
      </c>
      <c r="F729" s="169">
        <f t="shared" si="27"/>
        <v>30.714285714285715</v>
      </c>
    </row>
    <row r="730" spans="1:6">
      <c r="A730" s="137" t="s">
        <v>390</v>
      </c>
      <c r="B730" s="138" t="s">
        <v>419</v>
      </c>
      <c r="C730" s="152">
        <v>175.6</v>
      </c>
      <c r="D730" s="149" t="s">
        <v>30</v>
      </c>
      <c r="E730" s="149">
        <v>8</v>
      </c>
      <c r="F730" s="169">
        <f t="shared" si="27"/>
        <v>50.171428571428571</v>
      </c>
    </row>
    <row r="731" spans="1:6">
      <c r="A731" s="137" t="s">
        <v>390</v>
      </c>
      <c r="B731" s="138" t="s">
        <v>420</v>
      </c>
      <c r="C731" s="152">
        <v>36.299999999999997</v>
      </c>
      <c r="D731" s="149" t="s">
        <v>30</v>
      </c>
      <c r="E731" s="149">
        <v>8</v>
      </c>
      <c r="F731" s="169">
        <f t="shared" si="27"/>
        <v>10.37142857142857</v>
      </c>
    </row>
    <row r="732" spans="1:6">
      <c r="A732" s="137" t="s">
        <v>413</v>
      </c>
      <c r="B732" s="138" t="s">
        <v>421</v>
      </c>
      <c r="C732" s="152">
        <v>11.5</v>
      </c>
      <c r="D732" s="149" t="s">
        <v>21</v>
      </c>
      <c r="E732" s="149">
        <v>4</v>
      </c>
      <c r="F732" s="169">
        <f t="shared" si="27"/>
        <v>1.6428571428571428</v>
      </c>
    </row>
    <row r="733" spans="1:6">
      <c r="A733" s="137" t="s">
        <v>390</v>
      </c>
      <c r="B733" s="138" t="s">
        <v>422</v>
      </c>
      <c r="C733" s="152">
        <v>131</v>
      </c>
      <c r="D733" s="149" t="s">
        <v>30</v>
      </c>
      <c r="E733" s="149">
        <v>8</v>
      </c>
      <c r="F733" s="169">
        <f t="shared" si="27"/>
        <v>37.428571428571431</v>
      </c>
    </row>
    <row r="734" spans="1:6">
      <c r="A734" s="137" t="s">
        <v>390</v>
      </c>
      <c r="B734" s="138" t="s">
        <v>423</v>
      </c>
      <c r="C734" s="152">
        <v>21.2</v>
      </c>
      <c r="D734" s="149" t="s">
        <v>244</v>
      </c>
      <c r="E734" s="149">
        <v>1</v>
      </c>
      <c r="F734" s="169">
        <f t="shared" si="27"/>
        <v>0.75714285714285712</v>
      </c>
    </row>
    <row r="735" spans="1:6" ht="31.5">
      <c r="A735" s="137" t="s">
        <v>390</v>
      </c>
      <c r="B735" s="138" t="s">
        <v>424</v>
      </c>
      <c r="C735" s="152">
        <v>233</v>
      </c>
      <c r="D735" s="149" t="s">
        <v>30</v>
      </c>
      <c r="E735" s="149">
        <v>8</v>
      </c>
      <c r="F735" s="169">
        <f t="shared" si="27"/>
        <v>66.571428571428569</v>
      </c>
    </row>
    <row r="736" spans="1:6">
      <c r="A736" s="137" t="s">
        <v>390</v>
      </c>
      <c r="B736" s="138" t="s">
        <v>425</v>
      </c>
      <c r="C736" s="152">
        <v>34.5</v>
      </c>
      <c r="D736" s="149" t="s">
        <v>21</v>
      </c>
      <c r="E736" s="149">
        <v>4</v>
      </c>
      <c r="F736" s="169">
        <f t="shared" si="27"/>
        <v>4.9285714285714288</v>
      </c>
    </row>
    <row r="737" spans="1:6">
      <c r="A737" s="137" t="s">
        <v>390</v>
      </c>
      <c r="B737" s="138" t="s">
        <v>426</v>
      </c>
      <c r="C737" s="152">
        <v>103.5</v>
      </c>
      <c r="D737" s="149" t="s">
        <v>21</v>
      </c>
      <c r="E737" s="149">
        <v>4</v>
      </c>
      <c r="F737" s="169">
        <f t="shared" si="27"/>
        <v>14.785714285714286</v>
      </c>
    </row>
    <row r="738" spans="1:6">
      <c r="A738" s="137" t="s">
        <v>427</v>
      </c>
      <c r="B738" s="138" t="s">
        <v>428</v>
      </c>
      <c r="C738" s="152">
        <v>92.5</v>
      </c>
      <c r="D738" s="149" t="s">
        <v>30</v>
      </c>
      <c r="E738" s="149">
        <v>8</v>
      </c>
      <c r="F738" s="169">
        <f t="shared" si="27"/>
        <v>26.428571428571427</v>
      </c>
    </row>
    <row r="739" spans="1:6">
      <c r="A739" s="137" t="s">
        <v>390</v>
      </c>
      <c r="B739" s="138" t="s">
        <v>429</v>
      </c>
      <c r="C739" s="152">
        <v>12</v>
      </c>
      <c r="D739" s="149" t="s">
        <v>244</v>
      </c>
      <c r="E739" s="149">
        <v>1</v>
      </c>
      <c r="F739" s="169">
        <f t="shared" si="27"/>
        <v>0.42857142857142855</v>
      </c>
    </row>
    <row r="740" spans="1:6">
      <c r="A740" s="137" t="s">
        <v>430</v>
      </c>
      <c r="B740" s="138" t="s">
        <v>431</v>
      </c>
      <c r="C740" s="152">
        <v>44.5</v>
      </c>
      <c r="D740" s="149" t="s">
        <v>21</v>
      </c>
      <c r="E740" s="149">
        <v>4</v>
      </c>
      <c r="F740" s="169">
        <f t="shared" si="27"/>
        <v>6.3571428571428568</v>
      </c>
    </row>
    <row r="741" spans="1:6">
      <c r="A741" s="137" t="s">
        <v>390</v>
      </c>
      <c r="B741" s="138" t="s">
        <v>432</v>
      </c>
      <c r="C741" s="152">
        <v>102.9</v>
      </c>
      <c r="D741" s="149" t="s">
        <v>30</v>
      </c>
      <c r="E741" s="149">
        <v>8</v>
      </c>
      <c r="F741" s="169">
        <f t="shared" si="27"/>
        <v>29.400000000000002</v>
      </c>
    </row>
    <row r="742" spans="1:6">
      <c r="A742" s="137" t="s">
        <v>390</v>
      </c>
      <c r="B742" s="138" t="s">
        <v>433</v>
      </c>
      <c r="C742" s="152">
        <v>61.5</v>
      </c>
      <c r="D742" s="149" t="s">
        <v>21</v>
      </c>
      <c r="E742" s="149">
        <v>4</v>
      </c>
      <c r="F742" s="169">
        <f t="shared" si="27"/>
        <v>8.7857142857142865</v>
      </c>
    </row>
    <row r="743" spans="1:6">
      <c r="A743" s="137" t="s">
        <v>390</v>
      </c>
      <c r="B743" s="138" t="s">
        <v>434</v>
      </c>
      <c r="C743" s="152">
        <v>75</v>
      </c>
      <c r="D743" s="149" t="s">
        <v>30</v>
      </c>
      <c r="E743" s="149">
        <v>8</v>
      </c>
      <c r="F743" s="169">
        <f t="shared" si="27"/>
        <v>21.428571428571427</v>
      </c>
    </row>
    <row r="744" spans="1:6">
      <c r="A744" s="137" t="s">
        <v>18</v>
      </c>
      <c r="B744" s="139" t="s">
        <v>435</v>
      </c>
      <c r="C744" s="152">
        <v>8.4</v>
      </c>
      <c r="D744" s="149" t="s">
        <v>16</v>
      </c>
      <c r="E744" s="149">
        <v>20</v>
      </c>
      <c r="F744" s="169">
        <f t="shared" si="27"/>
        <v>6</v>
      </c>
    </row>
    <row r="745" spans="1:6">
      <c r="A745" s="137" t="s">
        <v>18</v>
      </c>
      <c r="B745" s="138" t="s">
        <v>436</v>
      </c>
      <c r="C745" s="152">
        <v>9.5</v>
      </c>
      <c r="D745" s="149" t="s">
        <v>16</v>
      </c>
      <c r="E745" s="149">
        <v>20</v>
      </c>
      <c r="F745" s="169">
        <f t="shared" si="27"/>
        <v>6.7857142857142865</v>
      </c>
    </row>
    <row r="746" spans="1:6">
      <c r="A746" s="137" t="s">
        <v>18</v>
      </c>
      <c r="B746" s="138" t="s">
        <v>437</v>
      </c>
      <c r="C746" s="152">
        <v>9.5</v>
      </c>
      <c r="D746" s="149" t="s">
        <v>16</v>
      </c>
      <c r="E746" s="149">
        <v>20</v>
      </c>
      <c r="F746" s="169">
        <f t="shared" si="27"/>
        <v>6.7857142857142865</v>
      </c>
    </row>
    <row r="747" spans="1:6">
      <c r="A747" s="137" t="s">
        <v>18</v>
      </c>
      <c r="B747" s="138" t="s">
        <v>438</v>
      </c>
      <c r="C747" s="152">
        <v>11.5</v>
      </c>
      <c r="D747" s="149" t="s">
        <v>16</v>
      </c>
      <c r="E747" s="149">
        <v>20</v>
      </c>
      <c r="F747" s="169">
        <f t="shared" si="27"/>
        <v>8.2142857142857135</v>
      </c>
    </row>
    <row r="748" spans="1:6">
      <c r="A748" s="137" t="s">
        <v>18</v>
      </c>
      <c r="B748" s="138" t="s">
        <v>439</v>
      </c>
      <c r="C748" s="152">
        <v>10</v>
      </c>
      <c r="D748" s="149" t="s">
        <v>16</v>
      </c>
      <c r="E748" s="149">
        <v>20</v>
      </c>
      <c r="F748" s="169">
        <f t="shared" si="27"/>
        <v>7.1428571428571432</v>
      </c>
    </row>
    <row r="749" spans="1:6">
      <c r="A749" s="137" t="s">
        <v>18</v>
      </c>
      <c r="B749" s="138" t="s">
        <v>440</v>
      </c>
      <c r="C749" s="152">
        <v>10</v>
      </c>
      <c r="D749" s="149" t="s">
        <v>16</v>
      </c>
      <c r="E749" s="149">
        <v>20</v>
      </c>
      <c r="F749" s="169">
        <f t="shared" si="27"/>
        <v>7.1428571428571432</v>
      </c>
    </row>
    <row r="750" spans="1:6">
      <c r="A750" s="137" t="s">
        <v>18</v>
      </c>
      <c r="B750" s="138" t="s">
        <v>441</v>
      </c>
      <c r="C750" s="152">
        <v>2</v>
      </c>
      <c r="D750" s="149" t="s">
        <v>244</v>
      </c>
      <c r="E750" s="149">
        <v>1</v>
      </c>
      <c r="F750" s="169">
        <f t="shared" si="27"/>
        <v>7.1428571428571425E-2</v>
      </c>
    </row>
    <row r="751" spans="1:6">
      <c r="A751" s="137" t="s">
        <v>18</v>
      </c>
      <c r="B751" s="138" t="s">
        <v>442</v>
      </c>
      <c r="C751" s="152">
        <v>17</v>
      </c>
      <c r="D751" s="149" t="s">
        <v>16</v>
      </c>
      <c r="E751" s="149">
        <v>20</v>
      </c>
      <c r="F751" s="169">
        <f t="shared" si="27"/>
        <v>12.142857142857142</v>
      </c>
    </row>
    <row r="752" spans="1:6">
      <c r="A752" s="137" t="s">
        <v>18</v>
      </c>
      <c r="B752" s="138" t="s">
        <v>443</v>
      </c>
      <c r="C752" s="152">
        <v>8.4</v>
      </c>
      <c r="D752" s="149" t="s">
        <v>16</v>
      </c>
      <c r="E752" s="149">
        <v>20</v>
      </c>
      <c r="F752" s="169">
        <f t="shared" si="27"/>
        <v>6</v>
      </c>
    </row>
    <row r="753" spans="1:6">
      <c r="A753" s="137" t="s">
        <v>18</v>
      </c>
      <c r="B753" s="138" t="s">
        <v>444</v>
      </c>
      <c r="C753" s="152">
        <v>9.5</v>
      </c>
      <c r="D753" s="149" t="s">
        <v>16</v>
      </c>
      <c r="E753" s="149">
        <v>20</v>
      </c>
      <c r="F753" s="169">
        <f t="shared" si="27"/>
        <v>6.7857142857142865</v>
      </c>
    </row>
    <row r="754" spans="1:6">
      <c r="A754" s="137" t="s">
        <v>18</v>
      </c>
      <c r="B754" s="138" t="s">
        <v>445</v>
      </c>
      <c r="C754" s="152">
        <v>9.5</v>
      </c>
      <c r="D754" s="149" t="s">
        <v>16</v>
      </c>
      <c r="E754" s="149">
        <v>20</v>
      </c>
      <c r="F754" s="169">
        <f t="shared" si="27"/>
        <v>6.7857142857142865</v>
      </c>
    </row>
    <row r="755" spans="1:6">
      <c r="A755" s="137" t="s">
        <v>18</v>
      </c>
      <c r="B755" s="138" t="s">
        <v>446</v>
      </c>
      <c r="C755" s="152">
        <v>10</v>
      </c>
      <c r="D755" s="149" t="s">
        <v>16</v>
      </c>
      <c r="E755" s="149">
        <v>20</v>
      </c>
      <c r="F755" s="169">
        <f t="shared" si="27"/>
        <v>7.1428571428571432</v>
      </c>
    </row>
    <row r="756" spans="1:6">
      <c r="A756" s="137" t="s">
        <v>18</v>
      </c>
      <c r="B756" s="138" t="s">
        <v>447</v>
      </c>
      <c r="C756" s="152">
        <v>11.5</v>
      </c>
      <c r="D756" s="149" t="s">
        <v>16</v>
      </c>
      <c r="E756" s="149">
        <v>20</v>
      </c>
      <c r="F756" s="169">
        <f t="shared" si="27"/>
        <v>8.2142857142857135</v>
      </c>
    </row>
    <row r="757" spans="1:6">
      <c r="A757" s="137" t="s">
        <v>18</v>
      </c>
      <c r="B757" s="138" t="s">
        <v>448</v>
      </c>
      <c r="C757" s="152">
        <v>8.4</v>
      </c>
      <c r="D757" s="149" t="s">
        <v>16</v>
      </c>
      <c r="E757" s="149">
        <v>20</v>
      </c>
      <c r="F757" s="169">
        <f t="shared" si="27"/>
        <v>6</v>
      </c>
    </row>
    <row r="758" spans="1:6">
      <c r="A758" s="137" t="s">
        <v>18</v>
      </c>
      <c r="B758" s="138" t="s">
        <v>449</v>
      </c>
      <c r="C758" s="152">
        <v>9.5</v>
      </c>
      <c r="D758" s="149" t="s">
        <v>16</v>
      </c>
      <c r="E758" s="149">
        <v>20</v>
      </c>
      <c r="F758" s="169">
        <f t="shared" si="27"/>
        <v>6.7857142857142865</v>
      </c>
    </row>
    <row r="759" spans="1:6">
      <c r="A759" s="137" t="s">
        <v>18</v>
      </c>
      <c r="B759" s="138" t="s">
        <v>450</v>
      </c>
      <c r="C759" s="152">
        <v>9.5</v>
      </c>
      <c r="D759" s="149" t="s">
        <v>16</v>
      </c>
      <c r="E759" s="149">
        <v>20</v>
      </c>
      <c r="F759" s="169">
        <f t="shared" si="27"/>
        <v>6.7857142857142865</v>
      </c>
    </row>
    <row r="760" spans="1:6">
      <c r="A760" s="137" t="s">
        <v>18</v>
      </c>
      <c r="B760" s="138" t="s">
        <v>451</v>
      </c>
      <c r="C760" s="152">
        <v>10</v>
      </c>
      <c r="D760" s="149" t="s">
        <v>16</v>
      </c>
      <c r="E760" s="149">
        <v>20</v>
      </c>
      <c r="F760" s="169">
        <f t="shared" si="27"/>
        <v>7.1428571428571432</v>
      </c>
    </row>
    <row r="761" spans="1:6">
      <c r="A761" s="137" t="s">
        <v>18</v>
      </c>
      <c r="B761" s="138" t="s">
        <v>452</v>
      </c>
      <c r="C761" s="152">
        <v>11.5</v>
      </c>
      <c r="D761" s="149" t="s">
        <v>16</v>
      </c>
      <c r="E761" s="149">
        <v>20</v>
      </c>
      <c r="F761" s="169">
        <f t="shared" si="27"/>
        <v>8.2142857142857135</v>
      </c>
    </row>
    <row r="762" spans="1:6">
      <c r="A762" s="137" t="s">
        <v>18</v>
      </c>
      <c r="B762" s="138" t="s">
        <v>453</v>
      </c>
      <c r="C762" s="152">
        <v>14.4</v>
      </c>
      <c r="D762" s="149" t="s">
        <v>16</v>
      </c>
      <c r="E762" s="149">
        <v>20</v>
      </c>
      <c r="F762" s="169">
        <f t="shared" si="27"/>
        <v>10.285714285714286</v>
      </c>
    </row>
    <row r="763" spans="1:6">
      <c r="A763" s="137" t="s">
        <v>18</v>
      </c>
      <c r="B763" s="138" t="s">
        <v>454</v>
      </c>
      <c r="C763" s="152">
        <v>16</v>
      </c>
      <c r="D763" s="149" t="s">
        <v>16</v>
      </c>
      <c r="E763" s="149">
        <v>20</v>
      </c>
      <c r="F763" s="169">
        <f t="shared" si="27"/>
        <v>11.428571428571427</v>
      </c>
    </row>
    <row r="764" spans="1:6">
      <c r="A764" s="137" t="s">
        <v>18</v>
      </c>
      <c r="B764" s="138" t="s">
        <v>455</v>
      </c>
      <c r="C764" s="152">
        <v>11</v>
      </c>
      <c r="D764" s="149" t="s">
        <v>16</v>
      </c>
      <c r="E764" s="149">
        <v>20</v>
      </c>
      <c r="F764" s="169">
        <f t="shared" si="27"/>
        <v>7.8571428571428568</v>
      </c>
    </row>
    <row r="765" spans="1:6">
      <c r="A765" s="137" t="s">
        <v>18</v>
      </c>
      <c r="B765" s="138" t="s">
        <v>456</v>
      </c>
      <c r="C765" s="152">
        <v>2.2000000000000002</v>
      </c>
      <c r="D765" s="149" t="s">
        <v>16</v>
      </c>
      <c r="E765" s="149">
        <v>20</v>
      </c>
      <c r="F765" s="169">
        <f t="shared" si="27"/>
        <v>1.5714285714285716</v>
      </c>
    </row>
    <row r="766" spans="1:6">
      <c r="A766" s="137" t="s">
        <v>18</v>
      </c>
      <c r="B766" s="138" t="s">
        <v>457</v>
      </c>
      <c r="C766" s="152">
        <v>10.5</v>
      </c>
      <c r="D766" s="149" t="s">
        <v>16</v>
      </c>
      <c r="E766" s="149">
        <v>20</v>
      </c>
      <c r="F766" s="169">
        <f t="shared" si="27"/>
        <v>7.5</v>
      </c>
    </row>
    <row r="767" spans="1:6">
      <c r="A767" s="140" t="s">
        <v>458</v>
      </c>
      <c r="B767" s="138" t="s">
        <v>459</v>
      </c>
      <c r="C767" s="152">
        <v>126</v>
      </c>
      <c r="D767" s="149" t="s">
        <v>16</v>
      </c>
      <c r="E767" s="149">
        <v>20</v>
      </c>
      <c r="F767" s="169">
        <f t="shared" si="27"/>
        <v>90</v>
      </c>
    </row>
    <row r="768" spans="1:6">
      <c r="A768" s="137" t="s">
        <v>458</v>
      </c>
      <c r="B768" s="138" t="s">
        <v>459</v>
      </c>
      <c r="C768" s="152">
        <v>26.5</v>
      </c>
      <c r="D768" s="149" t="s">
        <v>16</v>
      </c>
      <c r="E768" s="149">
        <v>20</v>
      </c>
      <c r="F768" s="169">
        <f t="shared" si="27"/>
        <v>18.928571428571427</v>
      </c>
    </row>
    <row r="769" spans="1:6">
      <c r="A769" s="137" t="s">
        <v>458</v>
      </c>
      <c r="B769" s="138" t="s">
        <v>459</v>
      </c>
      <c r="C769" s="152">
        <v>136</v>
      </c>
      <c r="D769" s="149" t="s">
        <v>16</v>
      </c>
      <c r="E769" s="149">
        <v>20</v>
      </c>
      <c r="F769" s="169">
        <f t="shared" si="27"/>
        <v>97.142857142857139</v>
      </c>
    </row>
    <row r="770" spans="1:6">
      <c r="A770" s="137" t="s">
        <v>458</v>
      </c>
      <c r="B770" s="138" t="s">
        <v>459</v>
      </c>
      <c r="C770" s="152">
        <v>26.5</v>
      </c>
      <c r="D770" s="149" t="s">
        <v>16</v>
      </c>
      <c r="E770" s="149">
        <v>20</v>
      </c>
      <c r="F770" s="169">
        <f t="shared" si="27"/>
        <v>18.928571428571427</v>
      </c>
    </row>
    <row r="771" spans="1:6">
      <c r="A771" s="137" t="s">
        <v>458</v>
      </c>
      <c r="B771" s="138" t="s">
        <v>459</v>
      </c>
      <c r="C771" s="152">
        <v>130</v>
      </c>
      <c r="D771" s="149" t="s">
        <v>16</v>
      </c>
      <c r="E771" s="149">
        <v>20</v>
      </c>
      <c r="F771" s="169">
        <f t="shared" si="27"/>
        <v>92.857142857142861</v>
      </c>
    </row>
    <row r="772" spans="1:6">
      <c r="A772" s="137" t="s">
        <v>458</v>
      </c>
      <c r="B772" s="138" t="s">
        <v>459</v>
      </c>
      <c r="C772" s="152">
        <v>26.5</v>
      </c>
      <c r="D772" s="149" t="s">
        <v>16</v>
      </c>
      <c r="E772" s="149">
        <v>20</v>
      </c>
      <c r="F772" s="169">
        <f t="shared" si="27"/>
        <v>18.928571428571427</v>
      </c>
    </row>
    <row r="773" spans="1:6">
      <c r="A773" s="137" t="s">
        <v>458</v>
      </c>
      <c r="B773" s="138" t="s">
        <v>460</v>
      </c>
      <c r="C773" s="152">
        <v>191</v>
      </c>
      <c r="D773" s="149" t="s">
        <v>16</v>
      </c>
      <c r="E773" s="149">
        <v>20</v>
      </c>
      <c r="F773" s="169">
        <f t="shared" si="27"/>
        <v>136.42857142857142</v>
      </c>
    </row>
    <row r="774" spans="1:6">
      <c r="A774" s="137" t="s">
        <v>458</v>
      </c>
      <c r="B774" s="138" t="s">
        <v>459</v>
      </c>
      <c r="C774" s="152">
        <v>3.4</v>
      </c>
      <c r="D774" s="149" t="s">
        <v>16</v>
      </c>
      <c r="E774" s="149">
        <v>20</v>
      </c>
      <c r="F774" s="169">
        <f t="shared" si="27"/>
        <v>2.4285714285714284</v>
      </c>
    </row>
    <row r="775" spans="1:6">
      <c r="A775" s="137" t="s">
        <v>458</v>
      </c>
      <c r="B775" s="138" t="s">
        <v>461</v>
      </c>
      <c r="C775" s="152">
        <v>11</v>
      </c>
      <c r="D775" s="149" t="s">
        <v>16</v>
      </c>
      <c r="E775" s="149">
        <v>20</v>
      </c>
      <c r="F775" s="169">
        <f t="shared" si="27"/>
        <v>7.8571428571428568</v>
      </c>
    </row>
    <row r="776" spans="1:6">
      <c r="A776" s="137" t="s">
        <v>458</v>
      </c>
      <c r="B776" s="138" t="s">
        <v>461</v>
      </c>
      <c r="C776" s="152">
        <v>91</v>
      </c>
      <c r="D776" s="149" t="s">
        <v>16</v>
      </c>
      <c r="E776" s="149">
        <v>20</v>
      </c>
      <c r="F776" s="169">
        <f t="shared" si="27"/>
        <v>65</v>
      </c>
    </row>
    <row r="777" spans="1:6">
      <c r="A777" s="137" t="s">
        <v>458</v>
      </c>
      <c r="B777" s="138" t="s">
        <v>461</v>
      </c>
      <c r="C777" s="152">
        <v>151</v>
      </c>
      <c r="D777" s="149" t="s">
        <v>16</v>
      </c>
      <c r="E777" s="149">
        <v>20</v>
      </c>
      <c r="F777" s="169">
        <f t="shared" si="27"/>
        <v>107.85714285714286</v>
      </c>
    </row>
    <row r="778" spans="1:6">
      <c r="A778" s="137" t="s">
        <v>458</v>
      </c>
      <c r="B778" s="138" t="s">
        <v>461</v>
      </c>
      <c r="C778" s="152">
        <v>433</v>
      </c>
      <c r="D778" s="149" t="s">
        <v>16</v>
      </c>
      <c r="E778" s="149">
        <v>20</v>
      </c>
      <c r="F778" s="169">
        <f t="shared" si="27"/>
        <v>309.28571428571428</v>
      </c>
    </row>
    <row r="779" spans="1:6">
      <c r="A779" s="137" t="s">
        <v>458</v>
      </c>
      <c r="B779" s="138" t="s">
        <v>461</v>
      </c>
      <c r="C779" s="152">
        <v>38.4</v>
      </c>
      <c r="D779" s="149" t="s">
        <v>16</v>
      </c>
      <c r="E779" s="149">
        <v>20</v>
      </c>
      <c r="F779" s="169">
        <f t="shared" si="27"/>
        <v>27.428571428571431</v>
      </c>
    </row>
    <row r="780" spans="1:6">
      <c r="A780" s="137" t="s">
        <v>458</v>
      </c>
      <c r="B780" s="138" t="s">
        <v>461</v>
      </c>
      <c r="C780" s="152">
        <v>38.4</v>
      </c>
      <c r="D780" s="149" t="s">
        <v>16</v>
      </c>
      <c r="E780" s="149">
        <v>20</v>
      </c>
      <c r="F780" s="169">
        <f t="shared" si="27"/>
        <v>27.428571428571431</v>
      </c>
    </row>
    <row r="781" spans="1:6">
      <c r="A781" s="137" t="s">
        <v>458</v>
      </c>
      <c r="B781" s="138" t="s">
        <v>461</v>
      </c>
      <c r="C781" s="152">
        <v>272</v>
      </c>
      <c r="D781" s="149" t="s">
        <v>16</v>
      </c>
      <c r="E781" s="149">
        <v>20</v>
      </c>
      <c r="F781" s="169">
        <f t="shared" si="27"/>
        <v>194.28571428571428</v>
      </c>
    </row>
    <row r="782" spans="1:6">
      <c r="A782" s="141" t="s">
        <v>462</v>
      </c>
      <c r="B782" s="136" t="s">
        <v>461</v>
      </c>
      <c r="C782" s="153">
        <v>48</v>
      </c>
      <c r="D782" s="149" t="s">
        <v>168</v>
      </c>
      <c r="E782" s="149">
        <v>4</v>
      </c>
      <c r="F782" s="169">
        <f t="shared" si="27"/>
        <v>6.8571428571428568</v>
      </c>
    </row>
    <row r="783" spans="1:6">
      <c r="A783" s="135" t="s">
        <v>463</v>
      </c>
      <c r="B783" s="136" t="s">
        <v>461</v>
      </c>
      <c r="C783" s="153">
        <v>47.2</v>
      </c>
      <c r="D783" s="149" t="s">
        <v>21</v>
      </c>
      <c r="E783" s="149">
        <v>4</v>
      </c>
      <c r="F783" s="169">
        <f t="shared" si="27"/>
        <v>6.7428571428571429</v>
      </c>
    </row>
    <row r="784" spans="1:6">
      <c r="A784" s="137" t="s">
        <v>464</v>
      </c>
      <c r="B784" s="138" t="s">
        <v>465</v>
      </c>
      <c r="C784" s="152">
        <v>10</v>
      </c>
      <c r="D784" s="149" t="s">
        <v>244</v>
      </c>
      <c r="E784" s="149">
        <v>1</v>
      </c>
      <c r="F784" s="169">
        <f t="shared" ref="F784:F793" si="28">(C784/28)*E784</f>
        <v>0.35714285714285715</v>
      </c>
    </row>
    <row r="785" spans="1:6">
      <c r="A785" s="137" t="s">
        <v>466</v>
      </c>
      <c r="B785" s="138" t="s">
        <v>467</v>
      </c>
      <c r="C785" s="152">
        <v>6.7</v>
      </c>
      <c r="D785" s="149" t="s">
        <v>244</v>
      </c>
      <c r="E785" s="149">
        <v>1</v>
      </c>
      <c r="F785" s="169">
        <f t="shared" si="28"/>
        <v>0.2392857142857143</v>
      </c>
    </row>
    <row r="786" spans="1:6">
      <c r="A786" s="137" t="s">
        <v>468</v>
      </c>
      <c r="B786" s="138" t="s">
        <v>469</v>
      </c>
      <c r="C786" s="152">
        <v>10.3</v>
      </c>
      <c r="D786" s="149" t="s">
        <v>244</v>
      </c>
      <c r="E786" s="149">
        <v>1</v>
      </c>
      <c r="F786" s="169">
        <f t="shared" si="28"/>
        <v>0.36785714285714288</v>
      </c>
    </row>
    <row r="787" spans="1:6">
      <c r="A787" s="137" t="s">
        <v>470</v>
      </c>
      <c r="B787" s="138" t="s">
        <v>471</v>
      </c>
      <c r="C787" s="152">
        <v>29.6</v>
      </c>
      <c r="D787" s="149" t="s">
        <v>244</v>
      </c>
      <c r="E787" s="149">
        <v>1</v>
      </c>
      <c r="F787" s="169">
        <f t="shared" si="28"/>
        <v>1.0571428571428572</v>
      </c>
    </row>
    <row r="788" spans="1:6">
      <c r="A788" s="137" t="s">
        <v>472</v>
      </c>
      <c r="B788" s="138" t="s">
        <v>473</v>
      </c>
      <c r="C788" s="152">
        <v>5</v>
      </c>
      <c r="D788" s="149" t="s">
        <v>244</v>
      </c>
      <c r="E788" s="149">
        <v>1</v>
      </c>
      <c r="F788" s="169">
        <f t="shared" si="28"/>
        <v>0.17857142857142858</v>
      </c>
    </row>
    <row r="789" spans="1:6">
      <c r="A789" s="137" t="s">
        <v>286</v>
      </c>
      <c r="B789" s="138" t="s">
        <v>474</v>
      </c>
      <c r="C789" s="152">
        <v>52.5</v>
      </c>
      <c r="D789" s="149" t="s">
        <v>168</v>
      </c>
      <c r="E789" s="149">
        <v>4</v>
      </c>
      <c r="F789" s="169">
        <f t="shared" si="28"/>
        <v>7.5</v>
      </c>
    </row>
    <row r="790" spans="1:6">
      <c r="A790" s="137" t="s">
        <v>475</v>
      </c>
      <c r="B790" s="138" t="s">
        <v>476</v>
      </c>
      <c r="C790" s="152">
        <v>25.5</v>
      </c>
      <c r="D790" s="149" t="s">
        <v>16</v>
      </c>
      <c r="E790" s="149">
        <v>20</v>
      </c>
      <c r="F790" s="169">
        <f t="shared" si="28"/>
        <v>18.214285714285715</v>
      </c>
    </row>
    <row r="791" spans="1:6">
      <c r="A791" s="137" t="s">
        <v>477</v>
      </c>
      <c r="B791" s="138" t="s">
        <v>478</v>
      </c>
      <c r="C791" s="152">
        <v>26.5</v>
      </c>
      <c r="D791" s="149" t="s">
        <v>16</v>
      </c>
      <c r="E791" s="149">
        <v>20</v>
      </c>
      <c r="F791" s="169">
        <f t="shared" si="28"/>
        <v>18.928571428571427</v>
      </c>
    </row>
    <row r="792" spans="1:6">
      <c r="A792" s="137" t="s">
        <v>479</v>
      </c>
      <c r="B792" s="138" t="s">
        <v>480</v>
      </c>
      <c r="C792" s="152">
        <v>18.5</v>
      </c>
      <c r="D792" s="149" t="s">
        <v>16</v>
      </c>
      <c r="E792" s="149">
        <v>20</v>
      </c>
      <c r="F792" s="169">
        <f t="shared" si="28"/>
        <v>13.214285714285714</v>
      </c>
    </row>
    <row r="793" spans="1:6">
      <c r="A793" s="137" t="s">
        <v>481</v>
      </c>
      <c r="B793" s="138" t="s">
        <v>482</v>
      </c>
      <c r="C793" s="152">
        <v>81.900000000000006</v>
      </c>
      <c r="D793" s="149" t="s">
        <v>16</v>
      </c>
      <c r="E793" s="149">
        <v>20</v>
      </c>
      <c r="F793" s="169">
        <f t="shared" si="28"/>
        <v>58.500000000000007</v>
      </c>
    </row>
    <row r="794" spans="1:6">
      <c r="A794" s="123" t="s">
        <v>162</v>
      </c>
      <c r="B794" s="124"/>
      <c r="C794" s="154">
        <f>SUM(C655:C793)</f>
        <v>6299.699999999998</v>
      </c>
      <c r="D794" s="154"/>
      <c r="E794" s="154"/>
      <c r="F794" s="162">
        <f>SUM(F655:F793)</f>
        <v>2627.8142857142857</v>
      </c>
    </row>
    <row r="795" spans="1:6">
      <c r="A795" s="39" t="s">
        <v>483</v>
      </c>
      <c r="B795" s="155"/>
      <c r="C795" s="156"/>
      <c r="D795" s="156"/>
      <c r="E795" s="156"/>
      <c r="F795" s="170"/>
    </row>
    <row r="796" spans="1:6">
      <c r="A796" s="161" t="s">
        <v>941</v>
      </c>
      <c r="B796" s="39"/>
      <c r="C796" s="157"/>
      <c r="D796" s="158"/>
      <c r="E796" s="158"/>
      <c r="F796" s="171"/>
    </row>
    <row r="797" spans="1:6">
      <c r="A797" s="460" t="s">
        <v>944</v>
      </c>
      <c r="B797" s="460"/>
      <c r="C797" s="460"/>
      <c r="D797" s="460"/>
      <c r="E797" s="460"/>
      <c r="F797" s="460"/>
    </row>
    <row r="798" spans="1:6">
      <c r="A798" s="439" t="s">
        <v>943</v>
      </c>
      <c r="B798" s="439"/>
      <c r="C798" s="439"/>
      <c r="D798" s="439"/>
      <c r="E798" s="439"/>
      <c r="F798" s="439"/>
    </row>
    <row r="799" spans="1:6" ht="47.25">
      <c r="A799" s="25" t="s">
        <v>3</v>
      </c>
      <c r="B799" s="11" t="s">
        <v>4</v>
      </c>
      <c r="C799" s="11" t="s">
        <v>5</v>
      </c>
      <c r="D799" s="12" t="s">
        <v>6</v>
      </c>
      <c r="E799" s="12" t="s">
        <v>7</v>
      </c>
      <c r="F799" s="68" t="s">
        <v>8</v>
      </c>
    </row>
    <row r="800" spans="1:6">
      <c r="A800" s="26"/>
      <c r="B800" s="19"/>
      <c r="C800" s="13" t="s">
        <v>9</v>
      </c>
      <c r="D800" s="13" t="s">
        <v>10</v>
      </c>
      <c r="E800" s="20" t="s">
        <v>11</v>
      </c>
      <c r="F800" s="69" t="s">
        <v>9</v>
      </c>
    </row>
    <row r="801" spans="1:6">
      <c r="A801" s="140" t="s">
        <v>484</v>
      </c>
      <c r="B801" s="137" t="s">
        <v>485</v>
      </c>
      <c r="C801" s="151">
        <v>75</v>
      </c>
      <c r="D801" s="16" t="s">
        <v>21</v>
      </c>
      <c r="E801" s="16">
        <v>4</v>
      </c>
      <c r="F801" s="80">
        <f>(C801/28)*E801</f>
        <v>10.714285714285714</v>
      </c>
    </row>
    <row r="802" spans="1:6">
      <c r="A802" s="137" t="s">
        <v>458</v>
      </c>
      <c r="B802" s="138" t="s">
        <v>485</v>
      </c>
      <c r="C802" s="151">
        <v>35</v>
      </c>
      <c r="D802" s="149" t="s">
        <v>30</v>
      </c>
      <c r="E802" s="149">
        <v>8</v>
      </c>
      <c r="F802" s="80">
        <f t="shared" ref="F802:F811" si="29">(C802/28)*E802</f>
        <v>10</v>
      </c>
    </row>
    <row r="803" spans="1:6">
      <c r="A803" s="137" t="s">
        <v>486</v>
      </c>
      <c r="B803" s="138" t="s">
        <v>485</v>
      </c>
      <c r="C803" s="151">
        <v>5.4</v>
      </c>
      <c r="D803" s="149" t="s">
        <v>30</v>
      </c>
      <c r="E803" s="149">
        <v>8</v>
      </c>
      <c r="F803" s="80">
        <f t="shared" si="29"/>
        <v>1.5428571428571429</v>
      </c>
    </row>
    <row r="804" spans="1:6">
      <c r="A804" s="137" t="s">
        <v>487</v>
      </c>
      <c r="B804" s="138" t="s">
        <v>485</v>
      </c>
      <c r="C804" s="151">
        <v>5</v>
      </c>
      <c r="D804" s="149" t="s">
        <v>30</v>
      </c>
      <c r="E804" s="149">
        <v>8</v>
      </c>
      <c r="F804" s="80">
        <f t="shared" si="29"/>
        <v>1.4285714285714286</v>
      </c>
    </row>
    <row r="805" spans="1:6">
      <c r="A805" s="137" t="s">
        <v>488</v>
      </c>
      <c r="B805" s="138" t="s">
        <v>485</v>
      </c>
      <c r="C805" s="151">
        <v>4.7</v>
      </c>
      <c r="D805" s="149" t="s">
        <v>244</v>
      </c>
      <c r="E805" s="149">
        <v>1</v>
      </c>
      <c r="F805" s="80">
        <f t="shared" si="29"/>
        <v>0.16785714285714287</v>
      </c>
    </row>
    <row r="806" spans="1:6">
      <c r="A806" s="137" t="s">
        <v>489</v>
      </c>
      <c r="B806" s="138" t="s">
        <v>485</v>
      </c>
      <c r="C806" s="151">
        <v>110</v>
      </c>
      <c r="D806" s="149" t="s">
        <v>14</v>
      </c>
      <c r="E806" s="149">
        <v>12</v>
      </c>
      <c r="F806" s="80">
        <f t="shared" si="29"/>
        <v>47.142857142857139</v>
      </c>
    </row>
    <row r="807" spans="1:6">
      <c r="A807" s="137" t="s">
        <v>490</v>
      </c>
      <c r="B807" s="138" t="s">
        <v>485</v>
      </c>
      <c r="C807" s="151">
        <v>75</v>
      </c>
      <c r="D807" s="149" t="s">
        <v>244</v>
      </c>
      <c r="E807" s="149">
        <v>1</v>
      </c>
      <c r="F807" s="80">
        <f t="shared" si="29"/>
        <v>2.6785714285714284</v>
      </c>
    </row>
    <row r="808" spans="1:6">
      <c r="A808" s="137" t="s">
        <v>491</v>
      </c>
      <c r="B808" s="138" t="s">
        <v>485</v>
      </c>
      <c r="C808" s="151">
        <v>36.200000000000003</v>
      </c>
      <c r="D808" s="149" t="s">
        <v>244</v>
      </c>
      <c r="E808" s="149">
        <v>1</v>
      </c>
      <c r="F808" s="80">
        <f t="shared" si="29"/>
        <v>1.2928571428571429</v>
      </c>
    </row>
    <row r="809" spans="1:6">
      <c r="A809" s="137" t="s">
        <v>492</v>
      </c>
      <c r="B809" s="138" t="s">
        <v>485</v>
      </c>
      <c r="C809" s="151">
        <v>8.6</v>
      </c>
      <c r="D809" s="149" t="s">
        <v>244</v>
      </c>
      <c r="E809" s="149">
        <v>1</v>
      </c>
      <c r="F809" s="80">
        <f t="shared" si="29"/>
        <v>0.30714285714285711</v>
      </c>
    </row>
    <row r="810" spans="1:6">
      <c r="A810" s="137" t="s">
        <v>493</v>
      </c>
      <c r="B810" s="138" t="s">
        <v>485</v>
      </c>
      <c r="C810" s="151">
        <v>9</v>
      </c>
      <c r="D810" s="149" t="s">
        <v>244</v>
      </c>
      <c r="E810" s="149">
        <v>1</v>
      </c>
      <c r="F810" s="80">
        <f t="shared" si="29"/>
        <v>0.32142857142857145</v>
      </c>
    </row>
    <row r="811" spans="1:6">
      <c r="A811" s="137" t="s">
        <v>494</v>
      </c>
      <c r="B811" s="138" t="s">
        <v>485</v>
      </c>
      <c r="C811" s="151">
        <v>16.100000000000001</v>
      </c>
      <c r="D811" s="149" t="s">
        <v>30</v>
      </c>
      <c r="E811" s="149">
        <v>8</v>
      </c>
      <c r="F811" s="80">
        <f t="shared" si="29"/>
        <v>4.6000000000000005</v>
      </c>
    </row>
    <row r="812" spans="1:6">
      <c r="A812" s="123" t="s">
        <v>162</v>
      </c>
      <c r="B812" s="124"/>
      <c r="C812" s="154">
        <f>SUM(C800:C811)</f>
        <v>380.00000000000006</v>
      </c>
      <c r="D812" s="154"/>
      <c r="E812" s="154"/>
      <c r="F812" s="162">
        <f>SUM(F801:F811)</f>
        <v>80.196428571428569</v>
      </c>
    </row>
    <row r="813" spans="1:6">
      <c r="A813" s="456" t="s">
        <v>532</v>
      </c>
      <c r="B813" s="456"/>
      <c r="C813" s="159"/>
      <c r="D813" s="158"/>
      <c r="E813" s="158"/>
      <c r="F813" s="171"/>
    </row>
    <row r="814" spans="1:6">
      <c r="A814" s="160" t="s">
        <v>941</v>
      </c>
      <c r="B814" s="160"/>
      <c r="C814" s="159"/>
      <c r="D814" s="158"/>
      <c r="E814" s="158"/>
      <c r="F814" s="171"/>
    </row>
    <row r="815" spans="1:6">
      <c r="A815" s="457" t="s">
        <v>945</v>
      </c>
      <c r="B815" s="457"/>
      <c r="C815" s="457"/>
      <c r="D815" s="457"/>
      <c r="E815" s="457"/>
      <c r="F815" s="457"/>
    </row>
    <row r="816" spans="1:6">
      <c r="A816" s="439" t="s">
        <v>943</v>
      </c>
      <c r="B816" s="439"/>
      <c r="C816" s="439"/>
      <c r="D816" s="439"/>
      <c r="E816" s="439"/>
      <c r="F816" s="439"/>
    </row>
    <row r="817" spans="1:6" ht="47.25">
      <c r="A817" s="25" t="s">
        <v>3</v>
      </c>
      <c r="B817" s="11" t="s">
        <v>4</v>
      </c>
      <c r="C817" s="11" t="s">
        <v>5</v>
      </c>
      <c r="D817" s="12" t="s">
        <v>6</v>
      </c>
      <c r="E817" s="12" t="s">
        <v>7</v>
      </c>
      <c r="F817" s="68" t="s">
        <v>8</v>
      </c>
    </row>
    <row r="818" spans="1:6">
      <c r="A818" s="26"/>
      <c r="B818" s="19"/>
      <c r="C818" s="13" t="s">
        <v>9</v>
      </c>
      <c r="D818" s="13" t="s">
        <v>10</v>
      </c>
      <c r="E818" s="20" t="s">
        <v>11</v>
      </c>
      <c r="F818" s="69" t="s">
        <v>9</v>
      </c>
    </row>
    <row r="819" spans="1:6">
      <c r="A819" s="137" t="s">
        <v>17</v>
      </c>
      <c r="B819" s="138" t="s">
        <v>279</v>
      </c>
      <c r="C819" s="334">
        <v>102.3</v>
      </c>
      <c r="D819" s="93" t="s">
        <v>16</v>
      </c>
      <c r="E819" s="93">
        <v>20</v>
      </c>
      <c r="F819" s="163">
        <f>(C819/28)*E819</f>
        <v>73.071428571428569</v>
      </c>
    </row>
    <row r="820" spans="1:6">
      <c r="A820" s="137" t="s">
        <v>495</v>
      </c>
      <c r="B820" s="138" t="s">
        <v>279</v>
      </c>
      <c r="C820" s="152">
        <v>14.1</v>
      </c>
      <c r="D820" s="149" t="s">
        <v>16</v>
      </c>
      <c r="E820" s="149">
        <v>20</v>
      </c>
      <c r="F820" s="163">
        <f t="shared" ref="F820:F883" si="30">(C820/28)*E820</f>
        <v>10.071428571428571</v>
      </c>
    </row>
    <row r="821" spans="1:6">
      <c r="A821" s="137" t="s">
        <v>496</v>
      </c>
      <c r="B821" s="138">
        <v>303</v>
      </c>
      <c r="C821" s="152">
        <v>10.6</v>
      </c>
      <c r="D821" s="149" t="s">
        <v>21</v>
      </c>
      <c r="E821" s="149">
        <v>4</v>
      </c>
      <c r="F821" s="163">
        <f t="shared" si="30"/>
        <v>1.5142857142857142</v>
      </c>
    </row>
    <row r="822" spans="1:6">
      <c r="A822" s="137" t="s">
        <v>496</v>
      </c>
      <c r="B822" s="138">
        <v>304</v>
      </c>
      <c r="C822" s="152">
        <v>21</v>
      </c>
      <c r="D822" s="149" t="s">
        <v>168</v>
      </c>
      <c r="E822" s="149">
        <v>4</v>
      </c>
      <c r="F822" s="163">
        <f t="shared" si="30"/>
        <v>3</v>
      </c>
    </row>
    <row r="823" spans="1:6">
      <c r="A823" s="137" t="s">
        <v>496</v>
      </c>
      <c r="B823" s="138">
        <v>305</v>
      </c>
      <c r="C823" s="152">
        <v>20.7</v>
      </c>
      <c r="D823" s="149" t="s">
        <v>21</v>
      </c>
      <c r="E823" s="149">
        <v>4</v>
      </c>
      <c r="F823" s="163">
        <f t="shared" si="30"/>
        <v>2.9571428571428569</v>
      </c>
    </row>
    <row r="824" spans="1:6">
      <c r="A824" s="137" t="s">
        <v>496</v>
      </c>
      <c r="B824" s="138">
        <v>306</v>
      </c>
      <c r="C824" s="152">
        <v>32.700000000000003</v>
      </c>
      <c r="D824" s="149" t="s">
        <v>497</v>
      </c>
      <c r="E824" s="149">
        <v>8</v>
      </c>
      <c r="F824" s="163">
        <f t="shared" si="30"/>
        <v>9.3428571428571434</v>
      </c>
    </row>
    <row r="825" spans="1:6">
      <c r="A825" s="137" t="s">
        <v>498</v>
      </c>
      <c r="B825" s="138">
        <v>307</v>
      </c>
      <c r="C825" s="152">
        <v>50.1</v>
      </c>
      <c r="D825" s="149" t="s">
        <v>16</v>
      </c>
      <c r="E825" s="149">
        <v>20</v>
      </c>
      <c r="F825" s="163">
        <f t="shared" si="30"/>
        <v>35.785714285714285</v>
      </c>
    </row>
    <row r="826" spans="1:6">
      <c r="A826" s="137" t="s">
        <v>498</v>
      </c>
      <c r="B826" s="138">
        <v>308</v>
      </c>
      <c r="C826" s="152">
        <v>50.1</v>
      </c>
      <c r="D826" s="149" t="s">
        <v>499</v>
      </c>
      <c r="E826" s="149">
        <v>4</v>
      </c>
      <c r="F826" s="163">
        <f t="shared" si="30"/>
        <v>7.1571428571428575</v>
      </c>
    </row>
    <row r="827" spans="1:6">
      <c r="A827" s="137" t="s">
        <v>500</v>
      </c>
      <c r="B827" s="138">
        <v>309</v>
      </c>
      <c r="C827" s="152">
        <v>51.5</v>
      </c>
      <c r="D827" s="149" t="s">
        <v>501</v>
      </c>
      <c r="E827" s="149">
        <v>20</v>
      </c>
      <c r="F827" s="163">
        <f t="shared" si="30"/>
        <v>36.785714285714285</v>
      </c>
    </row>
    <row r="828" spans="1:6">
      <c r="A828" s="137" t="s">
        <v>498</v>
      </c>
      <c r="B828" s="138" t="s">
        <v>502</v>
      </c>
      <c r="C828" s="152">
        <v>50</v>
      </c>
      <c r="D828" s="149" t="s">
        <v>16</v>
      </c>
      <c r="E828" s="149">
        <v>20</v>
      </c>
      <c r="F828" s="163">
        <f t="shared" si="30"/>
        <v>35.714285714285715</v>
      </c>
    </row>
    <row r="829" spans="1:6">
      <c r="A829" s="137" t="s">
        <v>498</v>
      </c>
      <c r="B829" s="138">
        <v>311</v>
      </c>
      <c r="C829" s="152">
        <v>51.5</v>
      </c>
      <c r="D829" s="149" t="s">
        <v>16</v>
      </c>
      <c r="E829" s="149">
        <v>20</v>
      </c>
      <c r="F829" s="163">
        <f t="shared" si="30"/>
        <v>36.785714285714285</v>
      </c>
    </row>
    <row r="830" spans="1:6">
      <c r="A830" s="137" t="s">
        <v>496</v>
      </c>
      <c r="B830" s="138">
        <v>312</v>
      </c>
      <c r="C830" s="152">
        <v>31.4</v>
      </c>
      <c r="D830" s="149" t="s">
        <v>21</v>
      </c>
      <c r="E830" s="149">
        <v>4</v>
      </c>
      <c r="F830" s="163">
        <f t="shared" si="30"/>
        <v>4.4857142857142858</v>
      </c>
    </row>
    <row r="831" spans="1:6">
      <c r="A831" s="137" t="s">
        <v>66</v>
      </c>
      <c r="B831" s="138">
        <v>313</v>
      </c>
      <c r="C831" s="152">
        <v>8.4</v>
      </c>
      <c r="D831" s="149" t="s">
        <v>501</v>
      </c>
      <c r="E831" s="149">
        <v>20</v>
      </c>
      <c r="F831" s="163">
        <f t="shared" si="30"/>
        <v>6</v>
      </c>
    </row>
    <row r="832" spans="1:6">
      <c r="A832" s="137" t="s">
        <v>503</v>
      </c>
      <c r="B832" s="138">
        <v>314</v>
      </c>
      <c r="C832" s="152">
        <v>3</v>
      </c>
      <c r="D832" s="149" t="s">
        <v>16</v>
      </c>
      <c r="E832" s="149">
        <v>20</v>
      </c>
      <c r="F832" s="163">
        <f t="shared" si="30"/>
        <v>2.1428571428571428</v>
      </c>
    </row>
    <row r="833" spans="1:6">
      <c r="A833" s="137" t="s">
        <v>504</v>
      </c>
      <c r="B833" s="138">
        <v>315</v>
      </c>
      <c r="C833" s="152">
        <v>5.0999999999999996</v>
      </c>
      <c r="D833" s="149" t="s">
        <v>16</v>
      </c>
      <c r="E833" s="149">
        <v>20</v>
      </c>
      <c r="F833" s="163">
        <f t="shared" si="30"/>
        <v>3.6428571428571428</v>
      </c>
    </row>
    <row r="834" spans="1:6">
      <c r="A834" s="137" t="s">
        <v>17</v>
      </c>
      <c r="B834" s="138" t="s">
        <v>12</v>
      </c>
      <c r="C834" s="152">
        <v>85.1</v>
      </c>
      <c r="D834" s="149" t="s">
        <v>16</v>
      </c>
      <c r="E834" s="149">
        <v>20</v>
      </c>
      <c r="F834" s="163">
        <f t="shared" si="30"/>
        <v>60.785714285714285</v>
      </c>
    </row>
    <row r="835" spans="1:6">
      <c r="A835" s="137" t="s">
        <v>495</v>
      </c>
      <c r="B835" s="138" t="s">
        <v>12</v>
      </c>
      <c r="C835" s="152">
        <v>35.4</v>
      </c>
      <c r="D835" s="149" t="s">
        <v>16</v>
      </c>
      <c r="E835" s="149">
        <v>20</v>
      </c>
      <c r="F835" s="163">
        <f t="shared" si="30"/>
        <v>25.285714285714285</v>
      </c>
    </row>
    <row r="836" spans="1:6">
      <c r="A836" s="137" t="s">
        <v>332</v>
      </c>
      <c r="B836" s="138">
        <v>203</v>
      </c>
      <c r="C836" s="152">
        <v>10.8</v>
      </c>
      <c r="D836" s="149" t="s">
        <v>244</v>
      </c>
      <c r="E836" s="149">
        <v>1</v>
      </c>
      <c r="F836" s="163">
        <f t="shared" si="30"/>
        <v>0.38571428571428573</v>
      </c>
    </row>
    <row r="837" spans="1:6">
      <c r="A837" s="137" t="s">
        <v>332</v>
      </c>
      <c r="B837" s="138">
        <v>204</v>
      </c>
      <c r="C837" s="152">
        <v>21.9</v>
      </c>
      <c r="D837" s="149" t="s">
        <v>21</v>
      </c>
      <c r="E837" s="149">
        <v>4</v>
      </c>
      <c r="F837" s="163">
        <f t="shared" si="30"/>
        <v>3.1285714285714286</v>
      </c>
    </row>
    <row r="838" spans="1:6">
      <c r="A838" s="137" t="s">
        <v>332</v>
      </c>
      <c r="B838" s="138">
        <v>205</v>
      </c>
      <c r="C838" s="152">
        <v>20.7</v>
      </c>
      <c r="D838" s="149" t="s">
        <v>244</v>
      </c>
      <c r="E838" s="149">
        <v>1</v>
      </c>
      <c r="F838" s="163">
        <f t="shared" si="30"/>
        <v>0.73928571428571421</v>
      </c>
    </row>
    <row r="839" spans="1:6">
      <c r="A839" s="137" t="s">
        <v>332</v>
      </c>
      <c r="B839" s="138">
        <v>206</v>
      </c>
      <c r="C839" s="152">
        <v>33</v>
      </c>
      <c r="D839" s="149" t="s">
        <v>244</v>
      </c>
      <c r="E839" s="149">
        <v>1</v>
      </c>
      <c r="F839" s="163">
        <f t="shared" si="30"/>
        <v>1.1785714285714286</v>
      </c>
    </row>
    <row r="840" spans="1:6">
      <c r="A840" s="137" t="s">
        <v>505</v>
      </c>
      <c r="B840" s="138">
        <v>207</v>
      </c>
      <c r="C840" s="152">
        <v>50.4</v>
      </c>
      <c r="D840" s="149" t="s">
        <v>506</v>
      </c>
      <c r="E840" s="149">
        <v>4</v>
      </c>
      <c r="F840" s="163">
        <f t="shared" si="30"/>
        <v>7.2</v>
      </c>
    </row>
    <row r="841" spans="1:6">
      <c r="A841" s="137" t="s">
        <v>507</v>
      </c>
      <c r="B841" s="138">
        <v>208</v>
      </c>
      <c r="C841" s="152">
        <v>50</v>
      </c>
      <c r="D841" s="149" t="s">
        <v>499</v>
      </c>
      <c r="E841" s="149">
        <v>4</v>
      </c>
      <c r="F841" s="163">
        <f t="shared" si="30"/>
        <v>7.1428571428571432</v>
      </c>
    </row>
    <row r="842" spans="1:6">
      <c r="A842" s="137" t="s">
        <v>507</v>
      </c>
      <c r="B842" s="138">
        <v>209</v>
      </c>
      <c r="C842" s="152">
        <v>51.8</v>
      </c>
      <c r="D842" s="149" t="s">
        <v>16</v>
      </c>
      <c r="E842" s="149">
        <v>20</v>
      </c>
      <c r="F842" s="163">
        <f t="shared" si="30"/>
        <v>37</v>
      </c>
    </row>
    <row r="843" spans="1:6">
      <c r="A843" s="137" t="s">
        <v>508</v>
      </c>
      <c r="B843" s="138">
        <v>210</v>
      </c>
      <c r="C843" s="152">
        <v>51.4</v>
      </c>
      <c r="D843" s="149" t="s">
        <v>16</v>
      </c>
      <c r="E843" s="149">
        <v>20</v>
      </c>
      <c r="F843" s="163">
        <f t="shared" si="30"/>
        <v>36.714285714285715</v>
      </c>
    </row>
    <row r="844" spans="1:6">
      <c r="A844" s="137" t="s">
        <v>508</v>
      </c>
      <c r="B844" s="138" t="s">
        <v>509</v>
      </c>
      <c r="C844" s="152">
        <v>67.8</v>
      </c>
      <c r="D844" s="149" t="s">
        <v>510</v>
      </c>
      <c r="E844" s="149">
        <v>12</v>
      </c>
      <c r="F844" s="163">
        <f t="shared" si="30"/>
        <v>29.057142857142857</v>
      </c>
    </row>
    <row r="845" spans="1:6">
      <c r="A845" s="137" t="s">
        <v>332</v>
      </c>
      <c r="B845" s="138">
        <v>212</v>
      </c>
      <c r="C845" s="152">
        <v>33.799999999999997</v>
      </c>
      <c r="D845" s="149" t="s">
        <v>30</v>
      </c>
      <c r="E845" s="149">
        <v>8</v>
      </c>
      <c r="F845" s="163">
        <f t="shared" si="30"/>
        <v>9.6571428571428566</v>
      </c>
    </row>
    <row r="846" spans="1:6">
      <c r="A846" s="137" t="s">
        <v>66</v>
      </c>
      <c r="B846" s="138">
        <v>213</v>
      </c>
      <c r="C846" s="152">
        <v>8.4</v>
      </c>
      <c r="D846" s="149" t="s">
        <v>16</v>
      </c>
      <c r="E846" s="149">
        <v>20</v>
      </c>
      <c r="F846" s="163">
        <f t="shared" si="30"/>
        <v>6</v>
      </c>
    </row>
    <row r="847" spans="1:6">
      <c r="A847" s="137" t="s">
        <v>65</v>
      </c>
      <c r="B847" s="138">
        <v>214</v>
      </c>
      <c r="C847" s="152">
        <v>3</v>
      </c>
      <c r="D847" s="149" t="s">
        <v>16</v>
      </c>
      <c r="E847" s="149">
        <v>20</v>
      </c>
      <c r="F847" s="163">
        <f t="shared" si="30"/>
        <v>2.1428571428571428</v>
      </c>
    </row>
    <row r="848" spans="1:6">
      <c r="A848" s="137" t="s">
        <v>511</v>
      </c>
      <c r="B848" s="138">
        <v>215</v>
      </c>
      <c r="C848" s="152">
        <v>5.0999999999999996</v>
      </c>
      <c r="D848" s="149" t="s">
        <v>16</v>
      </c>
      <c r="E848" s="149">
        <v>20</v>
      </c>
      <c r="F848" s="163">
        <f t="shared" si="30"/>
        <v>3.6428571428571428</v>
      </c>
    </row>
    <row r="849" spans="1:6">
      <c r="A849" s="137" t="s">
        <v>17</v>
      </c>
      <c r="B849" s="138" t="s">
        <v>24</v>
      </c>
      <c r="C849" s="152">
        <v>106.1</v>
      </c>
      <c r="D849" s="149" t="s">
        <v>16</v>
      </c>
      <c r="E849" s="149">
        <v>20</v>
      </c>
      <c r="F849" s="163">
        <f t="shared" si="30"/>
        <v>75.785714285714278</v>
      </c>
    </row>
    <row r="850" spans="1:6">
      <c r="A850" s="137" t="s">
        <v>495</v>
      </c>
      <c r="B850" s="138" t="s">
        <v>24</v>
      </c>
      <c r="C850" s="152">
        <v>24.3</v>
      </c>
      <c r="D850" s="149" t="s">
        <v>16</v>
      </c>
      <c r="E850" s="149">
        <v>20</v>
      </c>
      <c r="F850" s="163">
        <f t="shared" si="30"/>
        <v>17.357142857142858</v>
      </c>
    </row>
    <row r="851" spans="1:6">
      <c r="A851" s="137" t="s">
        <v>512</v>
      </c>
      <c r="B851" s="138" t="s">
        <v>24</v>
      </c>
      <c r="C851" s="152">
        <v>6.5</v>
      </c>
      <c r="D851" s="149" t="s">
        <v>513</v>
      </c>
      <c r="E851" s="149">
        <v>4</v>
      </c>
      <c r="F851" s="163">
        <f t="shared" si="30"/>
        <v>0.9285714285714286</v>
      </c>
    </row>
    <row r="852" spans="1:6">
      <c r="A852" s="137" t="s">
        <v>514</v>
      </c>
      <c r="B852" s="138" t="s">
        <v>24</v>
      </c>
      <c r="C852" s="152">
        <v>5.6</v>
      </c>
      <c r="D852" s="149" t="s">
        <v>501</v>
      </c>
      <c r="E852" s="149">
        <v>20</v>
      </c>
      <c r="F852" s="163">
        <f t="shared" si="30"/>
        <v>3.9999999999999996</v>
      </c>
    </row>
    <row r="853" spans="1:6">
      <c r="A853" s="137" t="s">
        <v>515</v>
      </c>
      <c r="B853" s="138" t="s">
        <v>24</v>
      </c>
      <c r="C853" s="152">
        <v>9</v>
      </c>
      <c r="D853" s="149" t="s">
        <v>16</v>
      </c>
      <c r="E853" s="149">
        <v>20</v>
      </c>
      <c r="F853" s="163">
        <f t="shared" si="30"/>
        <v>6.4285714285714288</v>
      </c>
    </row>
    <row r="854" spans="1:6">
      <c r="A854" s="137" t="s">
        <v>463</v>
      </c>
      <c r="B854" s="138">
        <v>106</v>
      </c>
      <c r="C854" s="152">
        <v>73.2</v>
      </c>
      <c r="D854" s="149" t="s">
        <v>21</v>
      </c>
      <c r="E854" s="149">
        <v>4</v>
      </c>
      <c r="F854" s="163">
        <f t="shared" si="30"/>
        <v>10.457142857142857</v>
      </c>
    </row>
    <row r="855" spans="1:6">
      <c r="A855" s="137" t="s">
        <v>516</v>
      </c>
      <c r="B855" s="138">
        <v>107</v>
      </c>
      <c r="C855" s="152">
        <v>18</v>
      </c>
      <c r="D855" s="149" t="s">
        <v>30</v>
      </c>
      <c r="E855" s="149">
        <v>8</v>
      </c>
      <c r="F855" s="163">
        <f t="shared" si="30"/>
        <v>5.1428571428571432</v>
      </c>
    </row>
    <row r="856" spans="1:6">
      <c r="A856" s="137" t="s">
        <v>517</v>
      </c>
      <c r="B856" s="138" t="s">
        <v>318</v>
      </c>
      <c r="C856" s="152">
        <v>16.5</v>
      </c>
      <c r="D856" s="149" t="s">
        <v>21</v>
      </c>
      <c r="E856" s="149">
        <v>4</v>
      </c>
      <c r="F856" s="163">
        <f t="shared" si="30"/>
        <v>2.3571428571428572</v>
      </c>
    </row>
    <row r="857" spans="1:6">
      <c r="A857" s="137" t="s">
        <v>518</v>
      </c>
      <c r="B857" s="138" t="s">
        <v>519</v>
      </c>
      <c r="C857" s="152">
        <v>33.799999999999997</v>
      </c>
      <c r="D857" s="149" t="s">
        <v>21</v>
      </c>
      <c r="E857" s="149">
        <v>4</v>
      </c>
      <c r="F857" s="163">
        <f t="shared" si="30"/>
        <v>4.8285714285714283</v>
      </c>
    </row>
    <row r="858" spans="1:6">
      <c r="A858" s="137" t="s">
        <v>332</v>
      </c>
      <c r="B858" s="138">
        <v>108</v>
      </c>
      <c r="C858" s="152">
        <v>11.6</v>
      </c>
      <c r="D858" s="149" t="s">
        <v>21</v>
      </c>
      <c r="E858" s="149">
        <v>4</v>
      </c>
      <c r="F858" s="163">
        <f t="shared" si="30"/>
        <v>1.657142857142857</v>
      </c>
    </row>
    <row r="859" spans="1:6">
      <c r="A859" s="137" t="s">
        <v>332</v>
      </c>
      <c r="B859" s="138">
        <v>109</v>
      </c>
      <c r="C859" s="152">
        <v>16.5</v>
      </c>
      <c r="D859" s="149" t="s">
        <v>21</v>
      </c>
      <c r="E859" s="149">
        <v>4</v>
      </c>
      <c r="F859" s="163">
        <f t="shared" si="30"/>
        <v>2.3571428571428572</v>
      </c>
    </row>
    <row r="860" spans="1:6">
      <c r="A860" s="137" t="s">
        <v>66</v>
      </c>
      <c r="B860" s="138" t="s">
        <v>520</v>
      </c>
      <c r="C860" s="152">
        <v>8.4</v>
      </c>
      <c r="D860" s="149" t="s">
        <v>501</v>
      </c>
      <c r="E860" s="149">
        <v>20</v>
      </c>
      <c r="F860" s="163">
        <f t="shared" si="30"/>
        <v>6</v>
      </c>
    </row>
    <row r="861" spans="1:6">
      <c r="A861" s="137" t="s">
        <v>65</v>
      </c>
      <c r="B861" s="138" t="s">
        <v>521</v>
      </c>
      <c r="C861" s="152">
        <v>3</v>
      </c>
      <c r="D861" s="149" t="s">
        <v>501</v>
      </c>
      <c r="E861" s="149">
        <v>20</v>
      </c>
      <c r="F861" s="163">
        <f t="shared" si="30"/>
        <v>2.1428571428571428</v>
      </c>
    </row>
    <row r="862" spans="1:6">
      <c r="A862" s="137" t="s">
        <v>522</v>
      </c>
      <c r="B862" s="138" t="s">
        <v>523</v>
      </c>
      <c r="C862" s="152">
        <v>5.0999999999999996</v>
      </c>
      <c r="D862" s="149" t="s">
        <v>16</v>
      </c>
      <c r="E862" s="149">
        <v>20</v>
      </c>
      <c r="F862" s="163">
        <f t="shared" si="30"/>
        <v>3.6428571428571428</v>
      </c>
    </row>
    <row r="863" spans="1:6">
      <c r="A863" s="137" t="s">
        <v>22</v>
      </c>
      <c r="B863" s="138">
        <v>113</v>
      </c>
      <c r="C863" s="152">
        <v>48.2</v>
      </c>
      <c r="D863" s="149" t="s">
        <v>14</v>
      </c>
      <c r="E863" s="149">
        <v>12</v>
      </c>
      <c r="F863" s="163">
        <f t="shared" si="30"/>
        <v>20.657142857142858</v>
      </c>
    </row>
    <row r="864" spans="1:6">
      <c r="A864" s="137" t="s">
        <v>332</v>
      </c>
      <c r="B864" s="138">
        <v>114</v>
      </c>
      <c r="C864" s="152">
        <v>10.3</v>
      </c>
      <c r="D864" s="149" t="s">
        <v>21</v>
      </c>
      <c r="E864" s="149">
        <v>4</v>
      </c>
      <c r="F864" s="163">
        <f t="shared" si="30"/>
        <v>1.4714285714285715</v>
      </c>
    </row>
    <row r="865" spans="1:6">
      <c r="A865" s="137" t="s">
        <v>332</v>
      </c>
      <c r="B865" s="138">
        <v>115</v>
      </c>
      <c r="C865" s="152">
        <v>10.3</v>
      </c>
      <c r="D865" s="149" t="s">
        <v>21</v>
      </c>
      <c r="E865" s="149">
        <v>4</v>
      </c>
      <c r="F865" s="163">
        <f t="shared" si="30"/>
        <v>1.4714285714285715</v>
      </c>
    </row>
    <row r="866" spans="1:6">
      <c r="A866" s="137" t="s">
        <v>524</v>
      </c>
      <c r="B866" s="138">
        <v>116</v>
      </c>
      <c r="C866" s="152">
        <v>10.5</v>
      </c>
      <c r="D866" s="149" t="s">
        <v>21</v>
      </c>
      <c r="E866" s="149">
        <v>4</v>
      </c>
      <c r="F866" s="163">
        <f t="shared" si="30"/>
        <v>1.5</v>
      </c>
    </row>
    <row r="867" spans="1:6">
      <c r="A867" s="137" t="s">
        <v>525</v>
      </c>
      <c r="B867" s="138">
        <v>117</v>
      </c>
      <c r="C867" s="152">
        <v>33.5</v>
      </c>
      <c r="D867" s="149" t="s">
        <v>244</v>
      </c>
      <c r="E867" s="149">
        <v>1</v>
      </c>
      <c r="F867" s="163">
        <f t="shared" si="30"/>
        <v>1.1964285714285714</v>
      </c>
    </row>
    <row r="868" spans="1:6">
      <c r="A868" s="137" t="s">
        <v>332</v>
      </c>
      <c r="B868" s="138">
        <v>118</v>
      </c>
      <c r="C868" s="152">
        <v>12.5</v>
      </c>
      <c r="D868" s="149" t="s">
        <v>168</v>
      </c>
      <c r="E868" s="149">
        <v>4</v>
      </c>
      <c r="F868" s="163">
        <f t="shared" si="30"/>
        <v>1.7857142857142858</v>
      </c>
    </row>
    <row r="869" spans="1:6">
      <c r="A869" s="137" t="s">
        <v>332</v>
      </c>
      <c r="B869" s="138">
        <v>119</v>
      </c>
      <c r="C869" s="152">
        <v>12.5</v>
      </c>
      <c r="D869" s="149" t="s">
        <v>244</v>
      </c>
      <c r="E869" s="149">
        <v>1</v>
      </c>
      <c r="F869" s="163">
        <f t="shared" si="30"/>
        <v>0.44642857142857145</v>
      </c>
    </row>
    <row r="870" spans="1:6">
      <c r="A870" s="137" t="s">
        <v>332</v>
      </c>
      <c r="B870" s="138">
        <v>120</v>
      </c>
      <c r="C870" s="152">
        <v>12.2</v>
      </c>
      <c r="D870" s="149" t="s">
        <v>244</v>
      </c>
      <c r="E870" s="149">
        <v>1</v>
      </c>
      <c r="F870" s="163">
        <f t="shared" si="30"/>
        <v>0.43571428571428567</v>
      </c>
    </row>
    <row r="871" spans="1:6">
      <c r="A871" s="137" t="s">
        <v>526</v>
      </c>
      <c r="B871" s="138">
        <v>121</v>
      </c>
      <c r="C871" s="152">
        <v>15.5</v>
      </c>
      <c r="D871" s="149" t="s">
        <v>244</v>
      </c>
      <c r="E871" s="149">
        <v>1</v>
      </c>
      <c r="F871" s="163">
        <f t="shared" si="30"/>
        <v>0.5535714285714286</v>
      </c>
    </row>
    <row r="872" spans="1:6">
      <c r="A872" s="137" t="s">
        <v>17</v>
      </c>
      <c r="B872" s="138" t="s">
        <v>24</v>
      </c>
      <c r="C872" s="152">
        <v>13.7</v>
      </c>
      <c r="D872" s="149" t="s">
        <v>16</v>
      </c>
      <c r="E872" s="149">
        <v>20</v>
      </c>
      <c r="F872" s="163">
        <f t="shared" si="30"/>
        <v>9.7857142857142847</v>
      </c>
    </row>
    <row r="873" spans="1:6">
      <c r="A873" s="137" t="s">
        <v>17</v>
      </c>
      <c r="B873" s="138" t="s">
        <v>24</v>
      </c>
      <c r="C873" s="152">
        <v>1.3</v>
      </c>
      <c r="D873" s="149" t="s">
        <v>16</v>
      </c>
      <c r="E873" s="149">
        <v>20</v>
      </c>
      <c r="F873" s="163">
        <f t="shared" si="30"/>
        <v>0.9285714285714286</v>
      </c>
    </row>
    <row r="874" spans="1:6">
      <c r="A874" s="137" t="s">
        <v>496</v>
      </c>
      <c r="B874" s="138">
        <v>124</v>
      </c>
      <c r="C874" s="152">
        <v>13.5</v>
      </c>
      <c r="D874" s="149" t="s">
        <v>244</v>
      </c>
      <c r="E874" s="149">
        <v>1</v>
      </c>
      <c r="F874" s="163">
        <f t="shared" si="30"/>
        <v>0.48214285714285715</v>
      </c>
    </row>
    <row r="875" spans="1:6">
      <c r="A875" s="137" t="s">
        <v>496</v>
      </c>
      <c r="B875" s="138">
        <v>125</v>
      </c>
      <c r="C875" s="152">
        <v>15</v>
      </c>
      <c r="D875" s="149" t="s">
        <v>168</v>
      </c>
      <c r="E875" s="149">
        <v>4</v>
      </c>
      <c r="F875" s="163">
        <f t="shared" si="30"/>
        <v>2.1428571428571428</v>
      </c>
    </row>
    <row r="876" spans="1:6">
      <c r="A876" s="137" t="s">
        <v>496</v>
      </c>
      <c r="B876" s="138">
        <v>126</v>
      </c>
      <c r="C876" s="152">
        <v>15</v>
      </c>
      <c r="D876" s="149" t="s">
        <v>168</v>
      </c>
      <c r="E876" s="149">
        <v>4</v>
      </c>
      <c r="F876" s="163">
        <f t="shared" si="30"/>
        <v>2.1428571428571428</v>
      </c>
    </row>
    <row r="877" spans="1:6">
      <c r="A877" s="137" t="s">
        <v>496</v>
      </c>
      <c r="B877" s="138">
        <v>127</v>
      </c>
      <c r="C877" s="152">
        <v>15</v>
      </c>
      <c r="D877" s="149" t="s">
        <v>244</v>
      </c>
      <c r="E877" s="149">
        <v>1</v>
      </c>
      <c r="F877" s="163">
        <f t="shared" si="30"/>
        <v>0.5357142857142857</v>
      </c>
    </row>
    <row r="878" spans="1:6">
      <c r="A878" s="137" t="s">
        <v>66</v>
      </c>
      <c r="B878" s="138">
        <v>128</v>
      </c>
      <c r="C878" s="152">
        <v>7.4</v>
      </c>
      <c r="D878" s="149" t="s">
        <v>16</v>
      </c>
      <c r="E878" s="149">
        <v>20</v>
      </c>
      <c r="F878" s="163">
        <f t="shared" si="30"/>
        <v>5.2857142857142856</v>
      </c>
    </row>
    <row r="879" spans="1:6">
      <c r="A879" s="137" t="s">
        <v>65</v>
      </c>
      <c r="B879" s="138" t="s">
        <v>527</v>
      </c>
      <c r="C879" s="152">
        <v>7.4</v>
      </c>
      <c r="D879" s="149" t="s">
        <v>16</v>
      </c>
      <c r="E879" s="149">
        <v>20</v>
      </c>
      <c r="F879" s="163">
        <f t="shared" si="30"/>
        <v>5.2857142857142856</v>
      </c>
    </row>
    <row r="880" spans="1:6">
      <c r="A880" s="137" t="s">
        <v>496</v>
      </c>
      <c r="B880" s="138">
        <v>129</v>
      </c>
      <c r="C880" s="152">
        <v>14.5</v>
      </c>
      <c r="D880" s="149" t="s">
        <v>244</v>
      </c>
      <c r="E880" s="149">
        <v>1</v>
      </c>
      <c r="F880" s="163">
        <f t="shared" si="30"/>
        <v>0.5178571428571429</v>
      </c>
    </row>
    <row r="881" spans="1:7">
      <c r="A881" s="142" t="s">
        <v>528</v>
      </c>
      <c r="B881" s="138">
        <v>130</v>
      </c>
      <c r="C881" s="152">
        <v>14.5</v>
      </c>
      <c r="D881" s="149" t="s">
        <v>244</v>
      </c>
      <c r="E881" s="149">
        <v>1</v>
      </c>
      <c r="F881" s="163">
        <f t="shared" si="30"/>
        <v>0.5178571428571429</v>
      </c>
    </row>
    <row r="882" spans="1:7">
      <c r="A882" s="137" t="s">
        <v>514</v>
      </c>
      <c r="B882" s="138" t="s">
        <v>24</v>
      </c>
      <c r="C882" s="152">
        <v>3.8</v>
      </c>
      <c r="D882" s="149" t="s">
        <v>16</v>
      </c>
      <c r="E882" s="149">
        <v>20</v>
      </c>
      <c r="F882" s="163">
        <f t="shared" si="30"/>
        <v>2.714285714285714</v>
      </c>
    </row>
    <row r="883" spans="1:7">
      <c r="A883" s="137" t="s">
        <v>529</v>
      </c>
      <c r="B883" s="138" t="s">
        <v>24</v>
      </c>
      <c r="C883" s="152">
        <v>71.5</v>
      </c>
      <c r="D883" s="149" t="s">
        <v>16</v>
      </c>
      <c r="E883" s="149">
        <v>20</v>
      </c>
      <c r="F883" s="163">
        <f t="shared" si="30"/>
        <v>51.071428571428569</v>
      </c>
    </row>
    <row r="884" spans="1:7">
      <c r="A884" s="137" t="s">
        <v>381</v>
      </c>
      <c r="B884" s="138">
        <v>131</v>
      </c>
      <c r="C884" s="152">
        <v>207.2</v>
      </c>
      <c r="D884" s="149" t="s">
        <v>16</v>
      </c>
      <c r="E884" s="149">
        <v>20</v>
      </c>
      <c r="F884" s="163">
        <f t="shared" ref="F884" si="31">(C884/28)*E884</f>
        <v>148</v>
      </c>
    </row>
    <row r="885" spans="1:7">
      <c r="A885" s="172" t="s">
        <v>162</v>
      </c>
      <c r="B885" s="173"/>
      <c r="C885" s="173">
        <f>SUM(C819:C884)</f>
        <v>1933.9999999999993</v>
      </c>
      <c r="D885" s="173"/>
      <c r="E885" s="173"/>
      <c r="F885" s="174">
        <f>SUM(F819:F884)</f>
        <v>900.53214285714307</v>
      </c>
    </row>
    <row r="886" spans="1:7">
      <c r="A886" s="172" t="s">
        <v>1073</v>
      </c>
      <c r="B886" s="251"/>
      <c r="C886" s="253">
        <f>C885+C812+C794</f>
        <v>8613.6999999999971</v>
      </c>
      <c r="D886" s="252"/>
      <c r="E886" s="252"/>
      <c r="F886" s="174">
        <f>F885+F812+F794</f>
        <v>3608.5428571428574</v>
      </c>
    </row>
    <row r="887" spans="1:7">
      <c r="A887" s="31" t="s">
        <v>1074</v>
      </c>
      <c r="C887" s="32">
        <v>1870.68</v>
      </c>
      <c r="F887" s="73">
        <v>505.92</v>
      </c>
      <c r="G887" s="185"/>
    </row>
    <row r="888" spans="1:7">
      <c r="A888" s="31" t="s">
        <v>1075</v>
      </c>
      <c r="F888" s="73">
        <f>F887+F886</f>
        <v>4114.4628571428575</v>
      </c>
    </row>
    <row r="889" spans="1:7" ht="20.25" customHeight="1">
      <c r="A889" s="436" t="s">
        <v>1064</v>
      </c>
      <c r="B889" s="436"/>
      <c r="C889" s="437"/>
      <c r="D889" s="436"/>
      <c r="E889" s="436"/>
      <c r="F889" s="438">
        <f>F887+F886+F647+F508+F319+F103</f>
        <v>14508.932499999999</v>
      </c>
    </row>
    <row r="891" spans="1:7">
      <c r="F891" s="147"/>
    </row>
    <row r="893" spans="1:7">
      <c r="D893" s="336"/>
    </row>
    <row r="894" spans="1:7">
      <c r="D894" s="336"/>
    </row>
    <row r="895" spans="1:7">
      <c r="D895" s="336"/>
    </row>
    <row r="896" spans="1:7">
      <c r="D896" s="336"/>
    </row>
  </sheetData>
  <mergeCells count="25">
    <mergeCell ref="A815:F815"/>
    <mergeCell ref="A816:F816"/>
    <mergeCell ref="E510:F511"/>
    <mergeCell ref="A512:F512"/>
    <mergeCell ref="A513:F513"/>
    <mergeCell ref="A648:B648"/>
    <mergeCell ref="A651:F651"/>
    <mergeCell ref="A652:F652"/>
    <mergeCell ref="A797:F797"/>
    <mergeCell ref="A798:F798"/>
    <mergeCell ref="A323:F323"/>
    <mergeCell ref="A324:F324"/>
    <mergeCell ref="A462:F462"/>
    <mergeCell ref="A645:B645"/>
    <mergeCell ref="A813:B813"/>
    <mergeCell ref="A322:E322"/>
    <mergeCell ref="A105:C105"/>
    <mergeCell ref="A108:F108"/>
    <mergeCell ref="A107:F107"/>
    <mergeCell ref="A320:B320"/>
    <mergeCell ref="A4:F4"/>
    <mergeCell ref="A5:F5"/>
    <mergeCell ref="A103:B103"/>
    <mergeCell ref="A104:F104"/>
    <mergeCell ref="A321:E3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82"/>
  <sheetViews>
    <sheetView tabSelected="1" topLeftCell="A1071" workbookViewId="0">
      <selection activeCell="E1081" sqref="E1081"/>
    </sheetView>
  </sheetViews>
  <sheetFormatPr defaultRowHeight="15"/>
  <cols>
    <col min="1" max="1" width="22.875" style="15" customWidth="1"/>
    <col min="2" max="2" width="14.75" style="15" customWidth="1"/>
    <col min="3" max="3" width="14.25" style="362" customWidth="1"/>
    <col min="4" max="4" width="14.625" style="15" customWidth="1"/>
    <col min="5" max="5" width="15.125" style="411" customWidth="1"/>
    <col min="6" max="6" width="15.625" style="185" customWidth="1"/>
    <col min="7" max="16384" width="9" style="15"/>
  </cols>
  <sheetData>
    <row r="1" spans="1:6" ht="15.75">
      <c r="A1" s="476" t="s">
        <v>40</v>
      </c>
      <c r="B1" s="476"/>
      <c r="C1" s="339"/>
      <c r="D1" s="40"/>
      <c r="E1" s="367"/>
      <c r="F1" s="67" t="s">
        <v>1062</v>
      </c>
    </row>
    <row r="2" spans="1:6" ht="15.75">
      <c r="A2" s="30" t="s">
        <v>41</v>
      </c>
      <c r="B2" s="32"/>
      <c r="C2" s="340"/>
      <c r="D2" s="32"/>
      <c r="E2" s="368"/>
      <c r="F2" s="73"/>
    </row>
    <row r="3" spans="1:6" ht="15.75">
      <c r="A3" s="30" t="s">
        <v>42</v>
      </c>
      <c r="B3" s="32"/>
      <c r="C3" s="340"/>
      <c r="D3" s="32"/>
      <c r="E3" s="368"/>
      <c r="F3" s="73"/>
    </row>
    <row r="4" spans="1:6" ht="15.75">
      <c r="A4" s="447" t="s">
        <v>946</v>
      </c>
      <c r="B4" s="447"/>
      <c r="C4" s="447"/>
      <c r="D4" s="447"/>
      <c r="E4" s="447"/>
      <c r="F4" s="447"/>
    </row>
    <row r="5" spans="1:6" ht="15.75">
      <c r="A5" s="29" t="s">
        <v>947</v>
      </c>
      <c r="B5" s="33"/>
      <c r="C5" s="341"/>
      <c r="D5" s="37"/>
      <c r="E5" s="369"/>
      <c r="F5" s="74"/>
    </row>
    <row r="6" spans="1:6" ht="54" customHeight="1">
      <c r="A6" s="25" t="s">
        <v>3</v>
      </c>
      <c r="B6" s="11" t="s">
        <v>4</v>
      </c>
      <c r="C6" s="68" t="s">
        <v>5</v>
      </c>
      <c r="D6" s="12" t="s">
        <v>6</v>
      </c>
      <c r="E6" s="370" t="s">
        <v>7</v>
      </c>
      <c r="F6" s="68" t="s">
        <v>8</v>
      </c>
    </row>
    <row r="7" spans="1:6" ht="15.75">
      <c r="A7" s="26"/>
      <c r="B7" s="19"/>
      <c r="C7" s="69" t="s">
        <v>9</v>
      </c>
      <c r="D7" s="13" t="s">
        <v>10</v>
      </c>
      <c r="E7" s="371" t="s">
        <v>11</v>
      </c>
      <c r="F7" s="69" t="s">
        <v>9</v>
      </c>
    </row>
    <row r="8" spans="1:6" ht="15.75" customHeight="1">
      <c r="A8" s="1" t="s">
        <v>43</v>
      </c>
      <c r="B8" s="3"/>
      <c r="C8" s="223">
        <v>56.52</v>
      </c>
      <c r="D8" s="2" t="s">
        <v>44</v>
      </c>
      <c r="E8" s="372">
        <v>8</v>
      </c>
      <c r="F8" s="75">
        <f>(C8/28)*E8</f>
        <v>16.148571428571429</v>
      </c>
    </row>
    <row r="9" spans="1:6" ht="15.75" customHeight="1">
      <c r="A9" s="1" t="s">
        <v>45</v>
      </c>
      <c r="B9" s="3">
        <v>1</v>
      </c>
      <c r="C9" s="223">
        <v>105.23</v>
      </c>
      <c r="D9" s="2" t="s">
        <v>44</v>
      </c>
      <c r="E9" s="372">
        <v>8</v>
      </c>
      <c r="F9" s="75">
        <f t="shared" ref="F9:F15" si="0">(C9/28)*E9</f>
        <v>30.065714285714286</v>
      </c>
    </row>
    <row r="10" spans="1:6" ht="15.75" customHeight="1">
      <c r="A10" s="1" t="s">
        <v>46</v>
      </c>
      <c r="B10" s="3">
        <v>4</v>
      </c>
      <c r="C10" s="223">
        <v>11.9</v>
      </c>
      <c r="D10" s="3" t="s">
        <v>47</v>
      </c>
      <c r="E10" s="373">
        <v>0</v>
      </c>
      <c r="F10" s="75">
        <f t="shared" si="0"/>
        <v>0</v>
      </c>
    </row>
    <row r="11" spans="1:6" ht="15.75" customHeight="1">
      <c r="A11" s="1" t="s">
        <v>48</v>
      </c>
      <c r="B11" s="3"/>
      <c r="C11" s="223">
        <v>3</v>
      </c>
      <c r="D11" s="3" t="s">
        <v>47</v>
      </c>
      <c r="E11" s="373">
        <v>0</v>
      </c>
      <c r="F11" s="75">
        <f t="shared" si="0"/>
        <v>0</v>
      </c>
    </row>
    <row r="12" spans="1:6" ht="15.75" customHeight="1">
      <c r="A12" s="1" t="s">
        <v>49</v>
      </c>
      <c r="B12" s="3">
        <v>5</v>
      </c>
      <c r="C12" s="223">
        <v>9.4</v>
      </c>
      <c r="D12" s="3" t="s">
        <v>47</v>
      </c>
      <c r="E12" s="373">
        <v>0</v>
      </c>
      <c r="F12" s="75">
        <f t="shared" si="0"/>
        <v>0</v>
      </c>
    </row>
    <row r="13" spans="1:6" ht="15.75" customHeight="1">
      <c r="A13" s="1" t="s">
        <v>50</v>
      </c>
      <c r="B13" s="3">
        <v>6</v>
      </c>
      <c r="C13" s="223">
        <v>68</v>
      </c>
      <c r="D13" s="3" t="s">
        <v>47</v>
      </c>
      <c r="E13" s="373">
        <v>0</v>
      </c>
      <c r="F13" s="75">
        <f t="shared" si="0"/>
        <v>0</v>
      </c>
    </row>
    <row r="14" spans="1:6" ht="15.75" customHeight="1">
      <c r="A14" s="1" t="s">
        <v>51</v>
      </c>
      <c r="B14" s="3"/>
      <c r="C14" s="223">
        <v>80.5</v>
      </c>
      <c r="D14" s="3" t="s">
        <v>47</v>
      </c>
      <c r="E14" s="373">
        <v>0</v>
      </c>
      <c r="F14" s="75">
        <f t="shared" si="0"/>
        <v>0</v>
      </c>
    </row>
    <row r="15" spans="1:6" ht="15.75" customHeight="1">
      <c r="A15" s="1" t="s">
        <v>52</v>
      </c>
      <c r="B15" s="3" t="s">
        <v>53</v>
      </c>
      <c r="C15" s="223">
        <v>464.59</v>
      </c>
      <c r="D15" s="3" t="s">
        <v>47</v>
      </c>
      <c r="E15" s="373">
        <v>0</v>
      </c>
      <c r="F15" s="75">
        <f t="shared" si="0"/>
        <v>0</v>
      </c>
    </row>
    <row r="16" spans="1:6" ht="15.75" customHeight="1">
      <c r="A16" s="247" t="s">
        <v>163</v>
      </c>
      <c r="B16" s="107"/>
      <c r="C16" s="342">
        <f>SUM(C8:C15)</f>
        <v>799.14</v>
      </c>
      <c r="D16" s="107"/>
      <c r="E16" s="374"/>
      <c r="F16" s="109">
        <f>SUM(F8:F15)</f>
        <v>46.214285714285715</v>
      </c>
    </row>
    <row r="17" spans="1:6" ht="15.75" customHeight="1">
      <c r="A17" s="101" t="s">
        <v>24</v>
      </c>
      <c r="B17" s="102"/>
      <c r="C17" s="343"/>
      <c r="D17" s="102"/>
      <c r="E17" s="375"/>
      <c r="F17" s="103"/>
    </row>
    <row r="18" spans="1:6" ht="15.75" customHeight="1">
      <c r="A18" s="1" t="s">
        <v>43</v>
      </c>
      <c r="B18" s="3"/>
      <c r="C18" s="223">
        <v>1532.23</v>
      </c>
      <c r="D18" s="3" t="s">
        <v>54</v>
      </c>
      <c r="E18" s="373">
        <v>20</v>
      </c>
      <c r="F18" s="77">
        <f>(C18/28)*E18</f>
        <v>1094.45</v>
      </c>
    </row>
    <row r="19" spans="1:6" ht="15.75" customHeight="1">
      <c r="A19" s="1" t="s">
        <v>55</v>
      </c>
      <c r="B19" s="3">
        <v>102</v>
      </c>
      <c r="C19" s="223">
        <v>33</v>
      </c>
      <c r="D19" s="2" t="s">
        <v>44</v>
      </c>
      <c r="E19" s="373">
        <v>8</v>
      </c>
      <c r="F19" s="77">
        <f t="shared" ref="F19:F82" si="1">(C19/28)*E19</f>
        <v>9.4285714285714288</v>
      </c>
    </row>
    <row r="20" spans="1:6" ht="15.75" customHeight="1">
      <c r="A20" s="1" t="s">
        <v>56</v>
      </c>
      <c r="B20" s="3">
        <v>103</v>
      </c>
      <c r="C20" s="223">
        <v>16.100000000000001</v>
      </c>
      <c r="D20" s="2" t="s">
        <v>44</v>
      </c>
      <c r="E20" s="372">
        <v>8</v>
      </c>
      <c r="F20" s="77">
        <f t="shared" si="1"/>
        <v>4.6000000000000005</v>
      </c>
    </row>
    <row r="21" spans="1:6" ht="15.75" customHeight="1">
      <c r="A21" s="1" t="s">
        <v>56</v>
      </c>
      <c r="B21" s="3" t="s">
        <v>132</v>
      </c>
      <c r="C21" s="223">
        <v>12.17</v>
      </c>
      <c r="D21" s="2" t="s">
        <v>44</v>
      </c>
      <c r="E21" s="372">
        <v>8</v>
      </c>
      <c r="F21" s="77">
        <f t="shared" si="1"/>
        <v>3.4771428571428573</v>
      </c>
    </row>
    <row r="22" spans="1:6" ht="15.75" customHeight="1">
      <c r="A22" s="1" t="s">
        <v>56</v>
      </c>
      <c r="B22" s="3" t="s">
        <v>133</v>
      </c>
      <c r="C22" s="223">
        <v>12.17</v>
      </c>
      <c r="D22" s="2" t="s">
        <v>44</v>
      </c>
      <c r="E22" s="372">
        <v>8</v>
      </c>
      <c r="F22" s="77">
        <f t="shared" si="1"/>
        <v>3.4771428571428573</v>
      </c>
    </row>
    <row r="23" spans="1:6" ht="15.75" customHeight="1">
      <c r="A23" s="1" t="s">
        <v>56</v>
      </c>
      <c r="B23" s="3">
        <v>104</v>
      </c>
      <c r="C23" s="223">
        <v>40.450000000000003</v>
      </c>
      <c r="D23" s="2" t="s">
        <v>44</v>
      </c>
      <c r="E23" s="372">
        <v>8</v>
      </c>
      <c r="F23" s="77">
        <f t="shared" si="1"/>
        <v>11.557142857142859</v>
      </c>
    </row>
    <row r="24" spans="1:6" ht="15.75" customHeight="1">
      <c r="A24" s="1" t="s">
        <v>57</v>
      </c>
      <c r="B24" s="3">
        <v>105</v>
      </c>
      <c r="C24" s="223">
        <v>5.4</v>
      </c>
      <c r="D24" s="3" t="s">
        <v>54</v>
      </c>
      <c r="E24" s="373">
        <v>20</v>
      </c>
      <c r="F24" s="77">
        <f t="shared" si="1"/>
        <v>3.8571428571428572</v>
      </c>
    </row>
    <row r="25" spans="1:6" ht="15.75" customHeight="1">
      <c r="A25" s="1" t="s">
        <v>18</v>
      </c>
      <c r="B25" s="3">
        <v>106</v>
      </c>
      <c r="C25" s="223">
        <v>16</v>
      </c>
      <c r="D25" s="3" t="s">
        <v>54</v>
      </c>
      <c r="E25" s="373">
        <v>20</v>
      </c>
      <c r="F25" s="77">
        <f t="shared" si="1"/>
        <v>11.428571428571427</v>
      </c>
    </row>
    <row r="26" spans="1:6" ht="15.75" customHeight="1">
      <c r="A26" s="1" t="s">
        <v>18</v>
      </c>
      <c r="B26" s="3">
        <v>107</v>
      </c>
      <c r="C26" s="223">
        <v>15</v>
      </c>
      <c r="D26" s="3" t="s">
        <v>54</v>
      </c>
      <c r="E26" s="373">
        <v>20</v>
      </c>
      <c r="F26" s="77">
        <f t="shared" si="1"/>
        <v>10.714285714285714</v>
      </c>
    </row>
    <row r="27" spans="1:6" ht="15.75" customHeight="1">
      <c r="A27" s="1" t="s">
        <v>58</v>
      </c>
      <c r="B27" s="3">
        <v>108</v>
      </c>
      <c r="C27" s="223">
        <v>180.4</v>
      </c>
      <c r="D27" s="3" t="s">
        <v>54</v>
      </c>
      <c r="E27" s="373">
        <v>20</v>
      </c>
      <c r="F27" s="77">
        <f t="shared" si="1"/>
        <v>128.85714285714286</v>
      </c>
    </row>
    <row r="28" spans="1:6" ht="15.75" customHeight="1">
      <c r="A28" s="1" t="s">
        <v>58</v>
      </c>
      <c r="B28" s="3">
        <v>109</v>
      </c>
      <c r="C28" s="223">
        <v>50.3</v>
      </c>
      <c r="D28" s="3" t="s">
        <v>54</v>
      </c>
      <c r="E28" s="373">
        <v>20</v>
      </c>
      <c r="F28" s="77">
        <f t="shared" si="1"/>
        <v>35.928571428571423</v>
      </c>
    </row>
    <row r="29" spans="1:6" ht="15.75" customHeight="1">
      <c r="A29" s="1" t="s">
        <v>58</v>
      </c>
      <c r="B29" s="3">
        <v>110</v>
      </c>
      <c r="C29" s="223">
        <v>50.3</v>
      </c>
      <c r="D29" s="3" t="s">
        <v>54</v>
      </c>
      <c r="E29" s="373">
        <v>20</v>
      </c>
      <c r="F29" s="77">
        <f t="shared" si="1"/>
        <v>35.928571428571423</v>
      </c>
    </row>
    <row r="30" spans="1:6" ht="15.75" customHeight="1">
      <c r="A30" s="1" t="s">
        <v>59</v>
      </c>
      <c r="B30" s="3">
        <v>111</v>
      </c>
      <c r="C30" s="223">
        <v>13.03</v>
      </c>
      <c r="D30" s="2" t="s">
        <v>21</v>
      </c>
      <c r="E30" s="372">
        <v>4</v>
      </c>
      <c r="F30" s="77">
        <f t="shared" si="1"/>
        <v>1.8614285714285714</v>
      </c>
    </row>
    <row r="31" spans="1:6" ht="15.75" customHeight="1">
      <c r="A31" s="1" t="s">
        <v>60</v>
      </c>
      <c r="B31" s="3">
        <v>112</v>
      </c>
      <c r="C31" s="223">
        <v>22.46</v>
      </c>
      <c r="D31" s="2" t="s">
        <v>21</v>
      </c>
      <c r="E31" s="372">
        <v>4</v>
      </c>
      <c r="F31" s="77">
        <f t="shared" si="1"/>
        <v>3.2085714285714286</v>
      </c>
    </row>
    <row r="32" spans="1:6" ht="15.75" customHeight="1">
      <c r="A32" s="1" t="s">
        <v>61</v>
      </c>
      <c r="B32" s="3" t="s">
        <v>134</v>
      </c>
      <c r="C32" s="223">
        <v>8.75</v>
      </c>
      <c r="D32" s="2" t="s">
        <v>21</v>
      </c>
      <c r="E32" s="372">
        <v>4</v>
      </c>
      <c r="F32" s="77">
        <f t="shared" si="1"/>
        <v>1.25</v>
      </c>
    </row>
    <row r="33" spans="1:6" ht="15.75" customHeight="1">
      <c r="A33" s="1" t="s">
        <v>18</v>
      </c>
      <c r="B33" s="3" t="s">
        <v>135</v>
      </c>
      <c r="C33" s="223">
        <v>3.38</v>
      </c>
      <c r="D33" s="3" t="s">
        <v>47</v>
      </c>
      <c r="E33" s="373">
        <v>0</v>
      </c>
      <c r="F33" s="77">
        <f t="shared" si="1"/>
        <v>0</v>
      </c>
    </row>
    <row r="34" spans="1:6" ht="15.75" customHeight="1">
      <c r="A34" s="1" t="s">
        <v>62</v>
      </c>
      <c r="B34" s="3">
        <v>113</v>
      </c>
      <c r="C34" s="223">
        <v>199.98</v>
      </c>
      <c r="D34" s="3" t="s">
        <v>54</v>
      </c>
      <c r="E34" s="372">
        <v>20</v>
      </c>
      <c r="F34" s="77">
        <f t="shared" si="1"/>
        <v>142.84285714285713</v>
      </c>
    </row>
    <row r="35" spans="1:6" ht="15.75" customHeight="1">
      <c r="A35" s="1" t="s">
        <v>63</v>
      </c>
      <c r="B35" s="3">
        <v>114</v>
      </c>
      <c r="C35" s="223">
        <v>46.59</v>
      </c>
      <c r="D35" s="2" t="s">
        <v>64</v>
      </c>
      <c r="E35" s="372">
        <v>1</v>
      </c>
      <c r="F35" s="77">
        <f t="shared" si="1"/>
        <v>1.6639285714285716</v>
      </c>
    </row>
    <row r="36" spans="1:6" ht="15.75" customHeight="1">
      <c r="A36" s="1" t="s">
        <v>65</v>
      </c>
      <c r="B36" s="3">
        <v>117</v>
      </c>
      <c r="C36" s="223">
        <v>17.5</v>
      </c>
      <c r="D36" s="3" t="s">
        <v>54</v>
      </c>
      <c r="E36" s="373">
        <v>20</v>
      </c>
      <c r="F36" s="77">
        <f t="shared" si="1"/>
        <v>12.5</v>
      </c>
    </row>
    <row r="37" spans="1:6" ht="15.75" customHeight="1">
      <c r="A37" s="1" t="s">
        <v>66</v>
      </c>
      <c r="B37" s="3">
        <v>118</v>
      </c>
      <c r="C37" s="223">
        <v>17.5</v>
      </c>
      <c r="D37" s="3" t="s">
        <v>54</v>
      </c>
      <c r="E37" s="373">
        <v>20</v>
      </c>
      <c r="F37" s="77">
        <f t="shared" si="1"/>
        <v>12.5</v>
      </c>
    </row>
    <row r="38" spans="1:6" ht="15.75" customHeight="1">
      <c r="A38" s="1" t="s">
        <v>67</v>
      </c>
      <c r="B38" s="3">
        <v>119</v>
      </c>
      <c r="C38" s="223">
        <v>12.9</v>
      </c>
      <c r="D38" s="3" t="s">
        <v>47</v>
      </c>
      <c r="E38" s="373">
        <v>0</v>
      </c>
      <c r="F38" s="77">
        <f t="shared" si="1"/>
        <v>0</v>
      </c>
    </row>
    <row r="39" spans="1:6" ht="15.75" customHeight="1">
      <c r="A39" s="1" t="s">
        <v>68</v>
      </c>
      <c r="B39" s="3"/>
      <c r="C39" s="223">
        <v>12.5</v>
      </c>
      <c r="D39" s="3" t="s">
        <v>47</v>
      </c>
      <c r="E39" s="373">
        <v>0</v>
      </c>
      <c r="F39" s="77">
        <f t="shared" si="1"/>
        <v>0</v>
      </c>
    </row>
    <row r="40" spans="1:6" ht="15.75" customHeight="1">
      <c r="A40" s="1" t="s">
        <v>18</v>
      </c>
      <c r="B40" s="3"/>
      <c r="C40" s="223">
        <v>3.8</v>
      </c>
      <c r="D40" s="3" t="s">
        <v>54</v>
      </c>
      <c r="E40" s="373">
        <v>20</v>
      </c>
      <c r="F40" s="77">
        <f t="shared" si="1"/>
        <v>2.714285714285714</v>
      </c>
    </row>
    <row r="41" spans="1:6" ht="15.75" customHeight="1">
      <c r="A41" s="1" t="s">
        <v>69</v>
      </c>
      <c r="B41" s="3" t="s">
        <v>136</v>
      </c>
      <c r="C41" s="223">
        <v>13</v>
      </c>
      <c r="D41" s="3" t="s">
        <v>47</v>
      </c>
      <c r="E41" s="373">
        <v>0</v>
      </c>
      <c r="F41" s="77">
        <f t="shared" si="1"/>
        <v>0</v>
      </c>
    </row>
    <row r="42" spans="1:6" ht="15.75" customHeight="1">
      <c r="A42" s="1" t="s">
        <v>70</v>
      </c>
      <c r="B42" s="3">
        <v>120</v>
      </c>
      <c r="C42" s="223">
        <v>51.41</v>
      </c>
      <c r="D42" s="3" t="s">
        <v>47</v>
      </c>
      <c r="E42" s="373">
        <v>0</v>
      </c>
      <c r="F42" s="77">
        <f t="shared" si="1"/>
        <v>0</v>
      </c>
    </row>
    <row r="43" spans="1:6" ht="15.75" customHeight="1">
      <c r="A43" s="1" t="s">
        <v>71</v>
      </c>
      <c r="B43" s="3">
        <v>121</v>
      </c>
      <c r="C43" s="223">
        <v>17</v>
      </c>
      <c r="D43" s="2" t="s">
        <v>64</v>
      </c>
      <c r="E43" s="372">
        <v>1</v>
      </c>
      <c r="F43" s="77">
        <f t="shared" si="1"/>
        <v>0.6071428571428571</v>
      </c>
    </row>
    <row r="44" spans="1:6" ht="15.75" customHeight="1">
      <c r="A44" s="1" t="s">
        <v>72</v>
      </c>
      <c r="B44" s="3">
        <v>122</v>
      </c>
      <c r="C44" s="223">
        <v>29.4</v>
      </c>
      <c r="D44" s="2" t="s">
        <v>64</v>
      </c>
      <c r="E44" s="372">
        <v>1</v>
      </c>
      <c r="F44" s="77">
        <f t="shared" si="1"/>
        <v>1.05</v>
      </c>
    </row>
    <row r="45" spans="1:6" ht="15.75" customHeight="1">
      <c r="A45" s="1" t="s">
        <v>58</v>
      </c>
      <c r="B45" s="3">
        <v>124</v>
      </c>
      <c r="C45" s="223">
        <v>41.4</v>
      </c>
      <c r="D45" s="3" t="s">
        <v>54</v>
      </c>
      <c r="E45" s="372">
        <v>20</v>
      </c>
      <c r="F45" s="77">
        <f t="shared" si="1"/>
        <v>29.571428571428569</v>
      </c>
    </row>
    <row r="46" spans="1:6" ht="15.75" customHeight="1">
      <c r="A46" s="1" t="s">
        <v>58</v>
      </c>
      <c r="B46" s="3">
        <v>125</v>
      </c>
      <c r="C46" s="223">
        <v>41.4</v>
      </c>
      <c r="D46" s="3" t="s">
        <v>54</v>
      </c>
      <c r="E46" s="372">
        <v>20</v>
      </c>
      <c r="F46" s="77">
        <f t="shared" si="1"/>
        <v>29.571428571428569</v>
      </c>
    </row>
    <row r="47" spans="1:6" ht="15.75" customHeight="1">
      <c r="A47" s="1" t="s">
        <v>73</v>
      </c>
      <c r="B47" s="3">
        <v>126</v>
      </c>
      <c r="C47" s="223">
        <v>137.47</v>
      </c>
      <c r="D47" s="3" t="s">
        <v>54</v>
      </c>
      <c r="E47" s="372">
        <v>20</v>
      </c>
      <c r="F47" s="77">
        <f t="shared" si="1"/>
        <v>98.192857142857136</v>
      </c>
    </row>
    <row r="48" spans="1:6" ht="15.75" customHeight="1">
      <c r="A48" s="1" t="s">
        <v>56</v>
      </c>
      <c r="B48" s="3">
        <v>127</v>
      </c>
      <c r="C48" s="223">
        <v>13.85</v>
      </c>
      <c r="D48" s="2" t="s">
        <v>44</v>
      </c>
      <c r="E48" s="372">
        <v>8</v>
      </c>
      <c r="F48" s="77">
        <f t="shared" si="1"/>
        <v>3.9571428571428569</v>
      </c>
    </row>
    <row r="49" spans="1:6" ht="15.75" customHeight="1">
      <c r="A49" s="1" t="s">
        <v>56</v>
      </c>
      <c r="B49" s="3" t="s">
        <v>137</v>
      </c>
      <c r="C49" s="223">
        <v>3</v>
      </c>
      <c r="D49" s="2" t="s">
        <v>44</v>
      </c>
      <c r="E49" s="372">
        <v>8</v>
      </c>
      <c r="F49" s="77">
        <f t="shared" si="1"/>
        <v>0.8571428571428571</v>
      </c>
    </row>
    <row r="50" spans="1:6" ht="15.75" customHeight="1">
      <c r="A50" s="1" t="s">
        <v>56</v>
      </c>
      <c r="B50" s="3">
        <v>128</v>
      </c>
      <c r="C50" s="223">
        <v>13.85</v>
      </c>
      <c r="D50" s="2" t="s">
        <v>44</v>
      </c>
      <c r="E50" s="372">
        <v>8</v>
      </c>
      <c r="F50" s="77">
        <f t="shared" si="1"/>
        <v>3.9571428571428569</v>
      </c>
    </row>
    <row r="51" spans="1:6" ht="15.75" customHeight="1">
      <c r="A51" s="1" t="s">
        <v>58</v>
      </c>
      <c r="B51" s="3">
        <v>129</v>
      </c>
      <c r="C51" s="223">
        <v>42.4</v>
      </c>
      <c r="D51" s="3" t="s">
        <v>54</v>
      </c>
      <c r="E51" s="372">
        <v>20</v>
      </c>
      <c r="F51" s="77">
        <f t="shared" si="1"/>
        <v>30.285714285714285</v>
      </c>
    </row>
    <row r="52" spans="1:6" ht="15.75" customHeight="1">
      <c r="A52" s="1" t="s">
        <v>65</v>
      </c>
      <c r="B52" s="3">
        <v>130</v>
      </c>
      <c r="C52" s="223">
        <v>16.079999999999998</v>
      </c>
      <c r="D52" s="3" t="s">
        <v>54</v>
      </c>
      <c r="E52" s="372">
        <v>20</v>
      </c>
      <c r="F52" s="77">
        <f t="shared" si="1"/>
        <v>11.485714285714284</v>
      </c>
    </row>
    <row r="53" spans="1:6" ht="15.75" customHeight="1">
      <c r="A53" s="1" t="s">
        <v>66</v>
      </c>
      <c r="B53" s="3">
        <v>131</v>
      </c>
      <c r="C53" s="223">
        <v>16.02</v>
      </c>
      <c r="D53" s="3" t="s">
        <v>54</v>
      </c>
      <c r="E53" s="372">
        <v>20</v>
      </c>
      <c r="F53" s="77">
        <f t="shared" si="1"/>
        <v>11.442857142857143</v>
      </c>
    </row>
    <row r="54" spans="1:6" ht="15.75" customHeight="1">
      <c r="A54" s="1" t="s">
        <v>56</v>
      </c>
      <c r="B54" s="3">
        <v>132</v>
      </c>
      <c r="C54" s="223">
        <v>14.8</v>
      </c>
      <c r="D54" s="2" t="s">
        <v>44</v>
      </c>
      <c r="E54" s="372">
        <v>8</v>
      </c>
      <c r="F54" s="77">
        <f t="shared" si="1"/>
        <v>4.2285714285714286</v>
      </c>
    </row>
    <row r="55" spans="1:6" ht="15.75" customHeight="1">
      <c r="A55" s="1" t="s">
        <v>56</v>
      </c>
      <c r="B55" s="3" t="s">
        <v>138</v>
      </c>
      <c r="C55" s="223">
        <v>10.25</v>
      </c>
      <c r="D55" s="2" t="s">
        <v>44</v>
      </c>
      <c r="E55" s="372">
        <v>8</v>
      </c>
      <c r="F55" s="77">
        <f t="shared" si="1"/>
        <v>2.9285714285714284</v>
      </c>
    </row>
    <row r="56" spans="1:6" ht="15.75" customHeight="1">
      <c r="A56" s="1" t="s">
        <v>56</v>
      </c>
      <c r="B56" s="3">
        <v>133</v>
      </c>
      <c r="C56" s="223">
        <v>14.95</v>
      </c>
      <c r="D56" s="2" t="s">
        <v>44</v>
      </c>
      <c r="E56" s="372">
        <v>8</v>
      </c>
      <c r="F56" s="77">
        <f t="shared" si="1"/>
        <v>4.2714285714285714</v>
      </c>
    </row>
    <row r="57" spans="1:6" ht="15.75" customHeight="1">
      <c r="A57" s="1" t="s">
        <v>56</v>
      </c>
      <c r="B57" s="3" t="s">
        <v>139</v>
      </c>
      <c r="C57" s="223">
        <v>11.85</v>
      </c>
      <c r="D57" s="2" t="s">
        <v>44</v>
      </c>
      <c r="E57" s="372">
        <v>8</v>
      </c>
      <c r="F57" s="77">
        <f t="shared" si="1"/>
        <v>3.3857142857142857</v>
      </c>
    </row>
    <row r="58" spans="1:6" ht="15.75" customHeight="1">
      <c r="A58" s="1" t="s">
        <v>56</v>
      </c>
      <c r="B58" s="3">
        <v>134</v>
      </c>
      <c r="C58" s="223">
        <v>16.18</v>
      </c>
      <c r="D58" s="2" t="s">
        <v>44</v>
      </c>
      <c r="E58" s="372">
        <v>8</v>
      </c>
      <c r="F58" s="77">
        <f t="shared" si="1"/>
        <v>4.6228571428571428</v>
      </c>
    </row>
    <row r="59" spans="1:6" ht="15.75" customHeight="1">
      <c r="A59" s="1" t="s">
        <v>56</v>
      </c>
      <c r="B59" s="3">
        <v>135</v>
      </c>
      <c r="C59" s="223">
        <v>16.18</v>
      </c>
      <c r="D59" s="2" t="s">
        <v>44</v>
      </c>
      <c r="E59" s="372">
        <v>8</v>
      </c>
      <c r="F59" s="77">
        <f t="shared" si="1"/>
        <v>4.6228571428571428</v>
      </c>
    </row>
    <row r="60" spans="1:6" ht="15.75" customHeight="1">
      <c r="A60" s="1" t="s">
        <v>56</v>
      </c>
      <c r="B60" s="3">
        <v>136</v>
      </c>
      <c r="C60" s="223">
        <v>14.95</v>
      </c>
      <c r="D60" s="2" t="s">
        <v>44</v>
      </c>
      <c r="E60" s="372">
        <v>8</v>
      </c>
      <c r="F60" s="77">
        <f t="shared" si="1"/>
        <v>4.2714285714285714</v>
      </c>
    </row>
    <row r="61" spans="1:6" ht="15.75" customHeight="1">
      <c r="A61" s="1" t="s">
        <v>56</v>
      </c>
      <c r="B61" s="3" t="s">
        <v>140</v>
      </c>
      <c r="C61" s="223">
        <v>11.85</v>
      </c>
      <c r="D61" s="2" t="s">
        <v>44</v>
      </c>
      <c r="E61" s="372">
        <v>8</v>
      </c>
      <c r="F61" s="77">
        <f t="shared" si="1"/>
        <v>3.3857142857142857</v>
      </c>
    </row>
    <row r="62" spans="1:6" ht="15.75" customHeight="1">
      <c r="A62" s="1" t="s">
        <v>56</v>
      </c>
      <c r="B62" s="3">
        <v>137</v>
      </c>
      <c r="C62" s="223">
        <v>14.95</v>
      </c>
      <c r="D62" s="2" t="s">
        <v>44</v>
      </c>
      <c r="E62" s="372">
        <v>8</v>
      </c>
      <c r="F62" s="77">
        <f t="shared" si="1"/>
        <v>4.2714285714285714</v>
      </c>
    </row>
    <row r="63" spans="1:6" ht="15.75" customHeight="1">
      <c r="A63" s="1" t="s">
        <v>56</v>
      </c>
      <c r="B63" s="3" t="s">
        <v>141</v>
      </c>
      <c r="C63" s="223">
        <v>11.85</v>
      </c>
      <c r="D63" s="2" t="s">
        <v>44</v>
      </c>
      <c r="E63" s="372">
        <v>8</v>
      </c>
      <c r="F63" s="77">
        <f t="shared" si="1"/>
        <v>3.3857142857142857</v>
      </c>
    </row>
    <row r="64" spans="1:6" ht="15.75" customHeight="1">
      <c r="A64" s="1" t="s">
        <v>56</v>
      </c>
      <c r="B64" s="3">
        <v>138</v>
      </c>
      <c r="C64" s="223">
        <v>15.8</v>
      </c>
      <c r="D64" s="2" t="s">
        <v>44</v>
      </c>
      <c r="E64" s="372">
        <v>8</v>
      </c>
      <c r="F64" s="77">
        <f t="shared" si="1"/>
        <v>4.5142857142857142</v>
      </c>
    </row>
    <row r="65" spans="1:6" ht="15.75" customHeight="1">
      <c r="A65" s="1" t="s">
        <v>56</v>
      </c>
      <c r="B65" s="3">
        <v>139</v>
      </c>
      <c r="C65" s="223">
        <v>15.8</v>
      </c>
      <c r="D65" s="2" t="s">
        <v>44</v>
      </c>
      <c r="E65" s="372">
        <v>8</v>
      </c>
      <c r="F65" s="77">
        <f t="shared" si="1"/>
        <v>4.5142857142857142</v>
      </c>
    </row>
    <row r="66" spans="1:6" ht="15.75" customHeight="1">
      <c r="A66" s="1" t="s">
        <v>56</v>
      </c>
      <c r="B66" s="3">
        <v>140</v>
      </c>
      <c r="C66" s="223">
        <v>14.95</v>
      </c>
      <c r="D66" s="2" t="s">
        <v>44</v>
      </c>
      <c r="E66" s="372">
        <v>8</v>
      </c>
      <c r="F66" s="77">
        <f t="shared" si="1"/>
        <v>4.2714285714285714</v>
      </c>
    </row>
    <row r="67" spans="1:6" ht="15.75" customHeight="1">
      <c r="A67" s="1" t="s">
        <v>56</v>
      </c>
      <c r="B67" s="3" t="s">
        <v>142</v>
      </c>
      <c r="C67" s="223">
        <v>12.35</v>
      </c>
      <c r="D67" s="2" t="s">
        <v>44</v>
      </c>
      <c r="E67" s="372">
        <v>8</v>
      </c>
      <c r="F67" s="77">
        <f t="shared" si="1"/>
        <v>3.5285714285714285</v>
      </c>
    </row>
    <row r="68" spans="1:6" ht="15.75" customHeight="1">
      <c r="A68" s="1" t="s">
        <v>56</v>
      </c>
      <c r="B68" s="3">
        <v>141</v>
      </c>
      <c r="C68" s="223">
        <v>14.95</v>
      </c>
      <c r="D68" s="2" t="s">
        <v>44</v>
      </c>
      <c r="E68" s="372">
        <v>8</v>
      </c>
      <c r="F68" s="77">
        <f t="shared" si="1"/>
        <v>4.2714285714285714</v>
      </c>
    </row>
    <row r="69" spans="1:6" ht="15.75" customHeight="1">
      <c r="A69" s="1" t="s">
        <v>56</v>
      </c>
      <c r="B69" s="3" t="s">
        <v>143</v>
      </c>
      <c r="C69" s="223">
        <v>12.35</v>
      </c>
      <c r="D69" s="2" t="s">
        <v>44</v>
      </c>
      <c r="E69" s="372">
        <v>8</v>
      </c>
      <c r="F69" s="77">
        <f t="shared" si="1"/>
        <v>3.5285714285714285</v>
      </c>
    </row>
    <row r="70" spans="1:6" ht="15.75" customHeight="1">
      <c r="A70" s="1" t="s">
        <v>56</v>
      </c>
      <c r="B70" s="3">
        <v>142</v>
      </c>
      <c r="C70" s="223">
        <v>16.18</v>
      </c>
      <c r="D70" s="2" t="s">
        <v>44</v>
      </c>
      <c r="E70" s="372">
        <v>8</v>
      </c>
      <c r="F70" s="77">
        <f t="shared" si="1"/>
        <v>4.6228571428571428</v>
      </c>
    </row>
    <row r="71" spans="1:6" ht="15.75" customHeight="1">
      <c r="A71" s="1" t="s">
        <v>56</v>
      </c>
      <c r="B71" s="3">
        <v>143</v>
      </c>
      <c r="C71" s="223">
        <v>16.18</v>
      </c>
      <c r="D71" s="2" t="s">
        <v>44</v>
      </c>
      <c r="E71" s="372">
        <v>8</v>
      </c>
      <c r="F71" s="77">
        <f t="shared" si="1"/>
        <v>4.6228571428571428</v>
      </c>
    </row>
    <row r="72" spans="1:6" ht="15.75" customHeight="1">
      <c r="A72" s="1" t="s">
        <v>56</v>
      </c>
      <c r="B72" s="3">
        <v>144</v>
      </c>
      <c r="C72" s="223">
        <v>14.95</v>
      </c>
      <c r="D72" s="2" t="s">
        <v>44</v>
      </c>
      <c r="E72" s="372">
        <v>8</v>
      </c>
      <c r="F72" s="77">
        <f t="shared" si="1"/>
        <v>4.2714285714285714</v>
      </c>
    </row>
    <row r="73" spans="1:6" ht="15.75" customHeight="1">
      <c r="A73" s="1" t="s">
        <v>56</v>
      </c>
      <c r="B73" s="3" t="s">
        <v>144</v>
      </c>
      <c r="C73" s="223">
        <v>12.35</v>
      </c>
      <c r="D73" s="2" t="s">
        <v>44</v>
      </c>
      <c r="E73" s="372">
        <v>8</v>
      </c>
      <c r="F73" s="77">
        <f t="shared" si="1"/>
        <v>3.5285714285714285</v>
      </c>
    </row>
    <row r="74" spans="1:6" ht="15.75" customHeight="1">
      <c r="A74" s="1" t="s">
        <v>56</v>
      </c>
      <c r="B74" s="3">
        <v>145</v>
      </c>
      <c r="C74" s="223">
        <v>14.95</v>
      </c>
      <c r="D74" s="2" t="s">
        <v>44</v>
      </c>
      <c r="E74" s="372">
        <v>8</v>
      </c>
      <c r="F74" s="77">
        <f t="shared" si="1"/>
        <v>4.2714285714285714</v>
      </c>
    </row>
    <row r="75" spans="1:6" ht="15.75" customHeight="1">
      <c r="A75" s="1" t="s">
        <v>56</v>
      </c>
      <c r="B75" s="3" t="s">
        <v>145</v>
      </c>
      <c r="C75" s="223">
        <v>11.85</v>
      </c>
      <c r="D75" s="2" t="s">
        <v>44</v>
      </c>
      <c r="E75" s="372">
        <v>8</v>
      </c>
      <c r="F75" s="77">
        <f t="shared" si="1"/>
        <v>3.3857142857142857</v>
      </c>
    </row>
    <row r="76" spans="1:6" ht="15.75" customHeight="1">
      <c r="A76" s="1" t="s">
        <v>66</v>
      </c>
      <c r="B76" s="3">
        <v>146</v>
      </c>
      <c r="C76" s="223">
        <v>15.7</v>
      </c>
      <c r="D76" s="3" t="s">
        <v>54</v>
      </c>
      <c r="E76" s="373">
        <v>20</v>
      </c>
      <c r="F76" s="77">
        <f t="shared" si="1"/>
        <v>11.214285714285715</v>
      </c>
    </row>
    <row r="77" spans="1:6" ht="15.75" customHeight="1">
      <c r="A77" s="1" t="s">
        <v>65</v>
      </c>
      <c r="B77" s="3">
        <v>147</v>
      </c>
      <c r="C77" s="223">
        <v>16</v>
      </c>
      <c r="D77" s="3" t="s">
        <v>54</v>
      </c>
      <c r="E77" s="373">
        <v>20</v>
      </c>
      <c r="F77" s="77">
        <f t="shared" si="1"/>
        <v>11.428571428571427</v>
      </c>
    </row>
    <row r="78" spans="1:6" ht="15.75" customHeight="1">
      <c r="A78" s="1" t="s">
        <v>74</v>
      </c>
      <c r="B78" s="3"/>
      <c r="C78" s="223">
        <v>9.6999999999999993</v>
      </c>
      <c r="D78" s="3" t="s">
        <v>75</v>
      </c>
      <c r="E78" s="373">
        <v>0</v>
      </c>
      <c r="F78" s="77">
        <f t="shared" si="1"/>
        <v>0</v>
      </c>
    </row>
    <row r="79" spans="1:6" ht="15.75" customHeight="1">
      <c r="A79" s="1" t="s">
        <v>74</v>
      </c>
      <c r="B79" s="3"/>
      <c r="C79" s="223">
        <v>7.35</v>
      </c>
      <c r="D79" s="3" t="s">
        <v>47</v>
      </c>
      <c r="E79" s="373">
        <v>0</v>
      </c>
      <c r="F79" s="77">
        <f t="shared" si="1"/>
        <v>0</v>
      </c>
    </row>
    <row r="80" spans="1:6" ht="15.75" customHeight="1">
      <c r="A80" s="1" t="s">
        <v>74</v>
      </c>
      <c r="B80" s="3"/>
      <c r="C80" s="223">
        <v>8.75</v>
      </c>
      <c r="D80" s="3" t="s">
        <v>47</v>
      </c>
      <c r="E80" s="373">
        <v>0</v>
      </c>
      <c r="F80" s="77">
        <f t="shared" si="1"/>
        <v>0</v>
      </c>
    </row>
    <row r="81" spans="1:6" ht="15.75" customHeight="1">
      <c r="A81" s="1" t="s">
        <v>74</v>
      </c>
      <c r="B81" s="3"/>
      <c r="C81" s="223">
        <v>14.95</v>
      </c>
      <c r="D81" s="3" t="s">
        <v>47</v>
      </c>
      <c r="E81" s="373">
        <v>0</v>
      </c>
      <c r="F81" s="77">
        <f t="shared" si="1"/>
        <v>0</v>
      </c>
    </row>
    <row r="82" spans="1:6" ht="15.75" customHeight="1">
      <c r="A82" s="1" t="s">
        <v>58</v>
      </c>
      <c r="B82" s="3">
        <v>148</v>
      </c>
      <c r="C82" s="223">
        <v>37.9</v>
      </c>
      <c r="D82" s="3" t="s">
        <v>54</v>
      </c>
      <c r="E82" s="372">
        <v>20</v>
      </c>
      <c r="F82" s="77">
        <f t="shared" si="1"/>
        <v>27.071428571428569</v>
      </c>
    </row>
    <row r="83" spans="1:6" ht="15.75" customHeight="1">
      <c r="A83" s="1" t="s">
        <v>76</v>
      </c>
      <c r="B83" s="3">
        <v>149</v>
      </c>
      <c r="C83" s="223">
        <v>11.25</v>
      </c>
      <c r="D83" s="3" t="s">
        <v>47</v>
      </c>
      <c r="E83" s="373">
        <v>0</v>
      </c>
      <c r="F83" s="77">
        <f t="shared" ref="F83:F91" si="2">(C83/28)*E83</f>
        <v>0</v>
      </c>
    </row>
    <row r="84" spans="1:6" ht="15.75" customHeight="1">
      <c r="A84" s="1" t="s">
        <v>58</v>
      </c>
      <c r="B84" s="3">
        <v>150</v>
      </c>
      <c r="C84" s="223">
        <v>57.21</v>
      </c>
      <c r="D84" s="3" t="s">
        <v>54</v>
      </c>
      <c r="E84" s="372">
        <v>20</v>
      </c>
      <c r="F84" s="77">
        <f t="shared" si="2"/>
        <v>40.864285714285714</v>
      </c>
    </row>
    <row r="85" spans="1:6" ht="15.75" customHeight="1">
      <c r="A85" s="1" t="s">
        <v>58</v>
      </c>
      <c r="B85" s="3">
        <v>152</v>
      </c>
      <c r="C85" s="223">
        <v>24.43</v>
      </c>
      <c r="D85" s="3" t="s">
        <v>54</v>
      </c>
      <c r="E85" s="372">
        <v>20</v>
      </c>
      <c r="F85" s="77">
        <f t="shared" si="2"/>
        <v>17.45</v>
      </c>
    </row>
    <row r="86" spans="1:6" ht="15.75" customHeight="1">
      <c r="A86" s="1" t="s">
        <v>58</v>
      </c>
      <c r="B86" s="3">
        <v>154</v>
      </c>
      <c r="C86" s="223">
        <v>57.21</v>
      </c>
      <c r="D86" s="3" t="s">
        <v>54</v>
      </c>
      <c r="E86" s="372">
        <v>20</v>
      </c>
      <c r="F86" s="77">
        <f t="shared" si="2"/>
        <v>40.864285714285714</v>
      </c>
    </row>
    <row r="87" spans="1:6" ht="15.75" customHeight="1">
      <c r="A87" s="1" t="s">
        <v>58</v>
      </c>
      <c r="B87" s="3">
        <v>156</v>
      </c>
      <c r="C87" s="223">
        <v>37.18</v>
      </c>
      <c r="D87" s="3" t="s">
        <v>54</v>
      </c>
      <c r="E87" s="372">
        <v>20</v>
      </c>
      <c r="F87" s="77">
        <f t="shared" si="2"/>
        <v>26.557142857142857</v>
      </c>
    </row>
    <row r="88" spans="1:6" ht="15.75" customHeight="1">
      <c r="A88" s="1" t="s">
        <v>58</v>
      </c>
      <c r="B88" s="3">
        <v>158</v>
      </c>
      <c r="C88" s="223">
        <v>57.21</v>
      </c>
      <c r="D88" s="3" t="s">
        <v>54</v>
      </c>
      <c r="E88" s="372">
        <v>20</v>
      </c>
      <c r="F88" s="77">
        <f t="shared" si="2"/>
        <v>40.864285714285714</v>
      </c>
    </row>
    <row r="89" spans="1:6" ht="15.75" customHeight="1">
      <c r="A89" s="1" t="s">
        <v>58</v>
      </c>
      <c r="B89" s="3">
        <v>160</v>
      </c>
      <c r="C89" s="223">
        <v>24.43</v>
      </c>
      <c r="D89" s="3" t="s">
        <v>54</v>
      </c>
      <c r="E89" s="372">
        <v>20</v>
      </c>
      <c r="F89" s="77">
        <f t="shared" si="2"/>
        <v>17.45</v>
      </c>
    </row>
    <row r="90" spans="1:6" ht="15.75" customHeight="1">
      <c r="A90" s="1" t="s">
        <v>58</v>
      </c>
      <c r="B90" s="3">
        <v>161</v>
      </c>
      <c r="C90" s="223">
        <v>36.96</v>
      </c>
      <c r="D90" s="3" t="s">
        <v>54</v>
      </c>
      <c r="E90" s="372">
        <v>20</v>
      </c>
      <c r="F90" s="77">
        <f t="shared" si="2"/>
        <v>26.400000000000002</v>
      </c>
    </row>
    <row r="91" spans="1:6" ht="15.75" customHeight="1">
      <c r="A91" s="1" t="s">
        <v>56</v>
      </c>
      <c r="B91" s="3">
        <v>162</v>
      </c>
      <c r="C91" s="223">
        <v>18.239999999999998</v>
      </c>
      <c r="D91" s="2" t="s">
        <v>44</v>
      </c>
      <c r="E91" s="372">
        <v>8</v>
      </c>
      <c r="F91" s="77">
        <f t="shared" si="2"/>
        <v>5.2114285714285709</v>
      </c>
    </row>
    <row r="92" spans="1:6" ht="15.75" customHeight="1">
      <c r="A92" s="248" t="s">
        <v>163</v>
      </c>
      <c r="B92" s="4"/>
      <c r="C92" s="38">
        <f>SUM(C18:C91)</f>
        <v>3503.1299999999974</v>
      </c>
      <c r="D92" s="5"/>
      <c r="E92" s="376"/>
      <c r="F92" s="76">
        <f>SUM(F18:F91)</f>
        <v>2107.3053571428568</v>
      </c>
    </row>
    <row r="93" spans="1:6" ht="15.75" customHeight="1">
      <c r="A93" s="101" t="s">
        <v>77</v>
      </c>
      <c r="B93" s="102"/>
      <c r="C93" s="343"/>
      <c r="D93" s="102"/>
      <c r="E93" s="375"/>
      <c r="F93" s="103"/>
    </row>
    <row r="94" spans="1:6" ht="15.75" customHeight="1">
      <c r="A94" s="1" t="s">
        <v>58</v>
      </c>
      <c r="B94" s="3">
        <v>201</v>
      </c>
      <c r="C94" s="223">
        <v>33</v>
      </c>
      <c r="D94" s="3" t="s">
        <v>54</v>
      </c>
      <c r="E94" s="372">
        <v>20</v>
      </c>
      <c r="F94" s="77">
        <f>(C94/28)*E94</f>
        <v>23.571428571428573</v>
      </c>
    </row>
    <row r="95" spans="1:6" ht="15.75" customHeight="1">
      <c r="A95" s="1" t="s">
        <v>58</v>
      </c>
      <c r="B95" s="3">
        <v>202</v>
      </c>
      <c r="C95" s="223">
        <v>41.66</v>
      </c>
      <c r="D95" s="3" t="s">
        <v>54</v>
      </c>
      <c r="E95" s="372">
        <v>20</v>
      </c>
      <c r="F95" s="77">
        <f t="shared" ref="F95:F158" si="3">(C95/28)*E95</f>
        <v>29.757142857142856</v>
      </c>
    </row>
    <row r="96" spans="1:6" ht="15.75" customHeight="1">
      <c r="A96" s="1" t="s">
        <v>43</v>
      </c>
      <c r="B96" s="3"/>
      <c r="C96" s="223">
        <v>1176.32</v>
      </c>
      <c r="D96" s="3" t="s">
        <v>54</v>
      </c>
      <c r="E96" s="372">
        <v>20</v>
      </c>
      <c r="F96" s="77">
        <f t="shared" si="3"/>
        <v>840.22857142857129</v>
      </c>
    </row>
    <row r="97" spans="1:6" ht="15.75" customHeight="1">
      <c r="A97" s="1" t="s">
        <v>56</v>
      </c>
      <c r="B97" s="3">
        <v>203</v>
      </c>
      <c r="C97" s="223">
        <v>19.57</v>
      </c>
      <c r="D97" s="2" t="s">
        <v>44</v>
      </c>
      <c r="E97" s="372">
        <v>8</v>
      </c>
      <c r="F97" s="77">
        <f t="shared" si="3"/>
        <v>5.5914285714285716</v>
      </c>
    </row>
    <row r="98" spans="1:6" ht="15.75" customHeight="1">
      <c r="A98" s="1" t="s">
        <v>56</v>
      </c>
      <c r="B98" s="3">
        <v>204</v>
      </c>
      <c r="C98" s="223">
        <v>20.38</v>
      </c>
      <c r="D98" s="2" t="s">
        <v>44</v>
      </c>
      <c r="E98" s="372">
        <v>8</v>
      </c>
      <c r="F98" s="77">
        <f t="shared" si="3"/>
        <v>5.822857142857143</v>
      </c>
    </row>
    <row r="99" spans="1:6" ht="15.75" customHeight="1">
      <c r="A99" s="1" t="s">
        <v>78</v>
      </c>
      <c r="B99" s="3">
        <v>205</v>
      </c>
      <c r="C99" s="223">
        <v>5.4</v>
      </c>
      <c r="D99" s="3" t="s">
        <v>54</v>
      </c>
      <c r="E99" s="372">
        <v>20</v>
      </c>
      <c r="F99" s="77">
        <f t="shared" si="3"/>
        <v>3.8571428571428572</v>
      </c>
    </row>
    <row r="100" spans="1:6" ht="15.75" customHeight="1">
      <c r="A100" s="1" t="s">
        <v>66</v>
      </c>
      <c r="B100" s="3">
        <v>206</v>
      </c>
      <c r="C100" s="223">
        <v>16</v>
      </c>
      <c r="D100" s="3" t="s">
        <v>54</v>
      </c>
      <c r="E100" s="372">
        <v>20</v>
      </c>
      <c r="F100" s="77">
        <f t="shared" si="3"/>
        <v>11.428571428571427</v>
      </c>
    </row>
    <row r="101" spans="1:6" ht="15.75" customHeight="1">
      <c r="A101" s="1" t="s">
        <v>65</v>
      </c>
      <c r="B101" s="3">
        <v>207</v>
      </c>
      <c r="C101" s="223">
        <v>15</v>
      </c>
      <c r="D101" s="3" t="s">
        <v>54</v>
      </c>
      <c r="E101" s="372">
        <v>20</v>
      </c>
      <c r="F101" s="77">
        <f t="shared" si="3"/>
        <v>10.714285714285714</v>
      </c>
    </row>
    <row r="102" spans="1:6" ht="15.75" customHeight="1">
      <c r="A102" s="1" t="s">
        <v>58</v>
      </c>
      <c r="B102" s="3">
        <v>208</v>
      </c>
      <c r="C102" s="223">
        <v>180.4</v>
      </c>
      <c r="D102" s="3" t="s">
        <v>54</v>
      </c>
      <c r="E102" s="372">
        <v>20</v>
      </c>
      <c r="F102" s="77">
        <f t="shared" si="3"/>
        <v>128.85714285714286</v>
      </c>
    </row>
    <row r="103" spans="1:6" ht="15.75" customHeight="1">
      <c r="A103" s="1" t="s">
        <v>79</v>
      </c>
      <c r="B103" s="3" t="s">
        <v>146</v>
      </c>
      <c r="C103" s="223">
        <v>7</v>
      </c>
      <c r="D103" s="2" t="s">
        <v>64</v>
      </c>
      <c r="E103" s="373">
        <v>1</v>
      </c>
      <c r="F103" s="77">
        <f t="shared" si="3"/>
        <v>0.25</v>
      </c>
    </row>
    <row r="104" spans="1:6" ht="15.75" customHeight="1">
      <c r="A104" s="1" t="s">
        <v>69</v>
      </c>
      <c r="B104" s="3" t="s">
        <v>147</v>
      </c>
      <c r="C104" s="223">
        <v>6</v>
      </c>
      <c r="D104" s="3" t="s">
        <v>47</v>
      </c>
      <c r="E104" s="373">
        <v>0</v>
      </c>
      <c r="F104" s="77">
        <f t="shared" si="3"/>
        <v>0</v>
      </c>
    </row>
    <row r="105" spans="1:6" ht="15.75" customHeight="1">
      <c r="A105" s="1" t="s">
        <v>58</v>
      </c>
      <c r="B105" s="3">
        <v>209</v>
      </c>
      <c r="C105" s="223">
        <v>153.72</v>
      </c>
      <c r="D105" s="3" t="s">
        <v>54</v>
      </c>
      <c r="E105" s="372">
        <v>20</v>
      </c>
      <c r="F105" s="77">
        <f t="shared" si="3"/>
        <v>109.80000000000001</v>
      </c>
    </row>
    <row r="106" spans="1:6" ht="15.75" customHeight="1">
      <c r="A106" s="1" t="s">
        <v>80</v>
      </c>
      <c r="B106" s="3">
        <v>210</v>
      </c>
      <c r="C106" s="223">
        <v>65.73</v>
      </c>
      <c r="D106" s="3" t="s">
        <v>54</v>
      </c>
      <c r="E106" s="372">
        <v>20</v>
      </c>
      <c r="F106" s="77">
        <f t="shared" si="3"/>
        <v>46.95</v>
      </c>
    </row>
    <row r="107" spans="1:6" ht="15.75" customHeight="1">
      <c r="A107" s="1" t="s">
        <v>80</v>
      </c>
      <c r="B107" s="3" t="s">
        <v>148</v>
      </c>
      <c r="C107" s="223">
        <v>12.43</v>
      </c>
      <c r="D107" s="3" t="s">
        <v>54</v>
      </c>
      <c r="E107" s="372">
        <v>20</v>
      </c>
      <c r="F107" s="77">
        <f t="shared" si="3"/>
        <v>8.8785714285714281</v>
      </c>
    </row>
    <row r="108" spans="1:6" ht="15.75" customHeight="1">
      <c r="A108" s="1" t="s">
        <v>80</v>
      </c>
      <c r="B108" s="3">
        <v>211</v>
      </c>
      <c r="C108" s="223">
        <v>18.95</v>
      </c>
      <c r="D108" s="3" t="s">
        <v>54</v>
      </c>
      <c r="E108" s="372">
        <v>20</v>
      </c>
      <c r="F108" s="77">
        <f t="shared" si="3"/>
        <v>13.535714285714285</v>
      </c>
    </row>
    <row r="109" spans="1:6" ht="15.75" customHeight="1">
      <c r="A109" s="1" t="s">
        <v>80</v>
      </c>
      <c r="B109" s="3">
        <v>212</v>
      </c>
      <c r="C109" s="223">
        <v>16.16</v>
      </c>
      <c r="D109" s="3" t="s">
        <v>54</v>
      </c>
      <c r="E109" s="372">
        <v>20</v>
      </c>
      <c r="F109" s="77">
        <f t="shared" si="3"/>
        <v>11.542857142857144</v>
      </c>
    </row>
    <row r="110" spans="1:6" ht="15.75" customHeight="1">
      <c r="A110" s="1" t="s">
        <v>80</v>
      </c>
      <c r="B110" s="3">
        <v>213</v>
      </c>
      <c r="C110" s="223">
        <v>27.35</v>
      </c>
      <c r="D110" s="3" t="s">
        <v>54</v>
      </c>
      <c r="E110" s="372">
        <v>20</v>
      </c>
      <c r="F110" s="77">
        <f t="shared" si="3"/>
        <v>19.535714285714288</v>
      </c>
    </row>
    <row r="111" spans="1:6" ht="15.75" customHeight="1">
      <c r="A111" s="1" t="s">
        <v>80</v>
      </c>
      <c r="B111" s="3">
        <v>214</v>
      </c>
      <c r="C111" s="223">
        <v>18.45</v>
      </c>
      <c r="D111" s="3" t="s">
        <v>54</v>
      </c>
      <c r="E111" s="372">
        <v>20</v>
      </c>
      <c r="F111" s="77">
        <f t="shared" si="3"/>
        <v>13.178571428571429</v>
      </c>
    </row>
    <row r="112" spans="1:6" ht="15.75" customHeight="1">
      <c r="A112" s="1" t="s">
        <v>81</v>
      </c>
      <c r="B112" s="3">
        <v>215</v>
      </c>
      <c r="C112" s="223">
        <v>9.9</v>
      </c>
      <c r="D112" s="3" t="s">
        <v>54</v>
      </c>
      <c r="E112" s="372">
        <v>20</v>
      </c>
      <c r="F112" s="77">
        <f t="shared" si="3"/>
        <v>7.0714285714285721</v>
      </c>
    </row>
    <row r="113" spans="1:6" ht="15.75" customHeight="1">
      <c r="A113" s="1" t="s">
        <v>80</v>
      </c>
      <c r="B113" s="3">
        <v>216</v>
      </c>
      <c r="C113" s="223">
        <v>71.349999999999994</v>
      </c>
      <c r="D113" s="3" t="s">
        <v>54</v>
      </c>
      <c r="E113" s="372">
        <v>20</v>
      </c>
      <c r="F113" s="77">
        <f t="shared" si="3"/>
        <v>50.964285714285708</v>
      </c>
    </row>
    <row r="114" spans="1:6" ht="15.75" customHeight="1">
      <c r="A114" s="1" t="s">
        <v>82</v>
      </c>
      <c r="B114" s="3" t="s">
        <v>149</v>
      </c>
      <c r="C114" s="223">
        <v>8.9</v>
      </c>
      <c r="D114" s="3" t="s">
        <v>54</v>
      </c>
      <c r="E114" s="372">
        <v>20</v>
      </c>
      <c r="F114" s="77">
        <f t="shared" si="3"/>
        <v>6.3571428571428577</v>
      </c>
    </row>
    <row r="115" spans="1:6" ht="15.75" customHeight="1">
      <c r="A115" s="1" t="s">
        <v>18</v>
      </c>
      <c r="B115" s="3" t="s">
        <v>150</v>
      </c>
      <c r="C115" s="223">
        <v>2.5499999999999998</v>
      </c>
      <c r="D115" s="3" t="s">
        <v>54</v>
      </c>
      <c r="E115" s="372">
        <v>20</v>
      </c>
      <c r="F115" s="77">
        <f t="shared" si="3"/>
        <v>1.8214285714285714</v>
      </c>
    </row>
    <row r="116" spans="1:6" ht="15.75" customHeight="1">
      <c r="A116" s="1" t="s">
        <v>65</v>
      </c>
      <c r="B116" s="3">
        <v>217</v>
      </c>
      <c r="C116" s="223">
        <v>17.5</v>
      </c>
      <c r="D116" s="3" t="s">
        <v>54</v>
      </c>
      <c r="E116" s="372">
        <v>20</v>
      </c>
      <c r="F116" s="77">
        <f t="shared" si="3"/>
        <v>12.5</v>
      </c>
    </row>
    <row r="117" spans="1:6" ht="15.75" customHeight="1">
      <c r="A117" s="1" t="s">
        <v>66</v>
      </c>
      <c r="B117" s="3">
        <v>218</v>
      </c>
      <c r="C117" s="223">
        <v>19.2</v>
      </c>
      <c r="D117" s="3" t="s">
        <v>54</v>
      </c>
      <c r="E117" s="372">
        <v>20</v>
      </c>
      <c r="F117" s="77">
        <f t="shared" si="3"/>
        <v>13.714285714285715</v>
      </c>
    </row>
    <row r="118" spans="1:6" ht="15.75" customHeight="1">
      <c r="A118" s="1" t="s">
        <v>58</v>
      </c>
      <c r="B118" s="3">
        <v>219</v>
      </c>
      <c r="C118" s="223">
        <v>167.6</v>
      </c>
      <c r="D118" s="3" t="s">
        <v>54</v>
      </c>
      <c r="E118" s="372">
        <v>20</v>
      </c>
      <c r="F118" s="77">
        <f t="shared" si="3"/>
        <v>119.71428571428572</v>
      </c>
    </row>
    <row r="119" spans="1:6" ht="15.75" customHeight="1">
      <c r="A119" s="1" t="s">
        <v>58</v>
      </c>
      <c r="B119" s="3">
        <v>220</v>
      </c>
      <c r="C119" s="223">
        <v>161.5</v>
      </c>
      <c r="D119" s="3" t="s">
        <v>54</v>
      </c>
      <c r="E119" s="372">
        <v>20</v>
      </c>
      <c r="F119" s="77">
        <f t="shared" si="3"/>
        <v>115.35714285714286</v>
      </c>
    </row>
    <row r="120" spans="1:6" ht="15.75" customHeight="1">
      <c r="A120" s="1" t="s">
        <v>83</v>
      </c>
      <c r="B120" s="3" t="s">
        <v>151</v>
      </c>
      <c r="C120" s="223">
        <v>13.5</v>
      </c>
      <c r="D120" s="2" t="s">
        <v>64</v>
      </c>
      <c r="E120" s="373">
        <v>1</v>
      </c>
      <c r="F120" s="77">
        <f t="shared" si="3"/>
        <v>0.48214285714285715</v>
      </c>
    </row>
    <row r="121" spans="1:6" ht="15.75" customHeight="1">
      <c r="A121" s="1" t="s">
        <v>84</v>
      </c>
      <c r="B121" s="3">
        <v>221</v>
      </c>
      <c r="C121" s="223">
        <v>41.4</v>
      </c>
      <c r="D121" s="3" t="s">
        <v>54</v>
      </c>
      <c r="E121" s="372">
        <v>20</v>
      </c>
      <c r="F121" s="77">
        <f t="shared" si="3"/>
        <v>29.571428571428569</v>
      </c>
    </row>
    <row r="122" spans="1:6" ht="15.75" customHeight="1">
      <c r="A122" s="1" t="s">
        <v>84</v>
      </c>
      <c r="B122" s="3">
        <v>222</v>
      </c>
      <c r="C122" s="223">
        <v>41.4</v>
      </c>
      <c r="D122" s="3" t="s">
        <v>54</v>
      </c>
      <c r="E122" s="372">
        <v>20</v>
      </c>
      <c r="F122" s="77">
        <f t="shared" si="3"/>
        <v>29.571428571428569</v>
      </c>
    </row>
    <row r="123" spans="1:6" ht="15.75" customHeight="1">
      <c r="A123" s="1" t="s">
        <v>84</v>
      </c>
      <c r="B123" s="3">
        <v>223</v>
      </c>
      <c r="C123" s="223">
        <v>53.17</v>
      </c>
      <c r="D123" s="3" t="s">
        <v>54</v>
      </c>
      <c r="E123" s="372">
        <v>20</v>
      </c>
      <c r="F123" s="77">
        <f t="shared" si="3"/>
        <v>37.978571428571428</v>
      </c>
    </row>
    <row r="124" spans="1:6" ht="15.75" customHeight="1">
      <c r="A124" s="1" t="s">
        <v>84</v>
      </c>
      <c r="B124" s="3" t="s">
        <v>85</v>
      </c>
      <c r="C124" s="223">
        <v>53.2</v>
      </c>
      <c r="D124" s="3" t="s">
        <v>54</v>
      </c>
      <c r="E124" s="372">
        <v>20</v>
      </c>
      <c r="F124" s="77">
        <f t="shared" si="3"/>
        <v>38</v>
      </c>
    </row>
    <row r="125" spans="1:6" ht="15.75" customHeight="1">
      <c r="A125" s="1" t="s">
        <v>84</v>
      </c>
      <c r="B125" s="3" t="s">
        <v>86</v>
      </c>
      <c r="C125" s="223">
        <v>30</v>
      </c>
      <c r="D125" s="3" t="s">
        <v>54</v>
      </c>
      <c r="E125" s="372">
        <v>20</v>
      </c>
      <c r="F125" s="77">
        <f t="shared" si="3"/>
        <v>21.428571428571427</v>
      </c>
    </row>
    <row r="126" spans="1:6" ht="15.75" customHeight="1">
      <c r="A126" s="1" t="s">
        <v>56</v>
      </c>
      <c r="B126" s="3">
        <v>224</v>
      </c>
      <c r="C126" s="223">
        <v>20.05</v>
      </c>
      <c r="D126" s="2" t="s">
        <v>44</v>
      </c>
      <c r="E126" s="372">
        <v>8</v>
      </c>
      <c r="F126" s="77">
        <f t="shared" si="3"/>
        <v>5.7285714285714286</v>
      </c>
    </row>
    <row r="127" spans="1:6" ht="15.75" customHeight="1">
      <c r="A127" s="1" t="s">
        <v>56</v>
      </c>
      <c r="B127" s="3" t="s">
        <v>152</v>
      </c>
      <c r="C127" s="223">
        <v>12</v>
      </c>
      <c r="D127" s="2" t="s">
        <v>44</v>
      </c>
      <c r="E127" s="372">
        <v>8</v>
      </c>
      <c r="F127" s="77">
        <f t="shared" si="3"/>
        <v>3.4285714285714284</v>
      </c>
    </row>
    <row r="128" spans="1:6" ht="15.75" customHeight="1">
      <c r="A128" s="1" t="s">
        <v>87</v>
      </c>
      <c r="B128" s="3" t="s">
        <v>153</v>
      </c>
      <c r="C128" s="223">
        <v>7.65</v>
      </c>
      <c r="D128" s="2" t="s">
        <v>44</v>
      </c>
      <c r="E128" s="372">
        <v>8</v>
      </c>
      <c r="F128" s="77">
        <f t="shared" si="3"/>
        <v>2.1857142857142859</v>
      </c>
    </row>
    <row r="129" spans="1:6" ht="15.75" customHeight="1">
      <c r="A129" s="1" t="s">
        <v>84</v>
      </c>
      <c r="B129" s="3">
        <v>225</v>
      </c>
      <c r="C129" s="223">
        <v>42.4</v>
      </c>
      <c r="D129" s="3" t="s">
        <v>54</v>
      </c>
      <c r="E129" s="372">
        <v>20</v>
      </c>
      <c r="F129" s="77">
        <f t="shared" si="3"/>
        <v>30.285714285714285</v>
      </c>
    </row>
    <row r="130" spans="1:6" ht="15.75" customHeight="1">
      <c r="A130" s="1" t="s">
        <v>65</v>
      </c>
      <c r="B130" s="3">
        <v>226</v>
      </c>
      <c r="C130" s="223">
        <v>16.079999999999998</v>
      </c>
      <c r="D130" s="3" t="s">
        <v>54</v>
      </c>
      <c r="E130" s="372">
        <v>20</v>
      </c>
      <c r="F130" s="77">
        <f t="shared" si="3"/>
        <v>11.485714285714284</v>
      </c>
    </row>
    <row r="131" spans="1:6" ht="15.75" customHeight="1">
      <c r="A131" s="1" t="s">
        <v>88</v>
      </c>
      <c r="B131" s="3">
        <v>227</v>
      </c>
      <c r="C131" s="223">
        <v>16.02</v>
      </c>
      <c r="D131" s="3" t="s">
        <v>54</v>
      </c>
      <c r="E131" s="372">
        <v>20</v>
      </c>
      <c r="F131" s="77">
        <f t="shared" si="3"/>
        <v>11.442857142857143</v>
      </c>
    </row>
    <row r="132" spans="1:6" ht="15.75" customHeight="1">
      <c r="A132" s="1" t="s">
        <v>56</v>
      </c>
      <c r="B132" s="3">
        <v>228</v>
      </c>
      <c r="C132" s="223">
        <v>14.8</v>
      </c>
      <c r="D132" s="2" t="s">
        <v>44</v>
      </c>
      <c r="E132" s="372">
        <v>8</v>
      </c>
      <c r="F132" s="77">
        <f t="shared" si="3"/>
        <v>4.2285714285714286</v>
      </c>
    </row>
    <row r="133" spans="1:6" ht="15.75" customHeight="1">
      <c r="A133" s="1" t="s">
        <v>56</v>
      </c>
      <c r="B133" s="3" t="s">
        <v>154</v>
      </c>
      <c r="C133" s="223">
        <v>10.25</v>
      </c>
      <c r="D133" s="2" t="s">
        <v>44</v>
      </c>
      <c r="E133" s="372">
        <v>8</v>
      </c>
      <c r="F133" s="77">
        <f t="shared" si="3"/>
        <v>2.9285714285714284</v>
      </c>
    </row>
    <row r="134" spans="1:6" ht="15.75" customHeight="1">
      <c r="A134" s="1" t="s">
        <v>56</v>
      </c>
      <c r="B134" s="3">
        <v>229</v>
      </c>
      <c r="C134" s="223">
        <v>14.95</v>
      </c>
      <c r="D134" s="2" t="s">
        <v>44</v>
      </c>
      <c r="E134" s="372">
        <v>8</v>
      </c>
      <c r="F134" s="77">
        <f t="shared" si="3"/>
        <v>4.2714285714285714</v>
      </c>
    </row>
    <row r="135" spans="1:6" ht="15.75" customHeight="1">
      <c r="A135" s="1" t="s">
        <v>56</v>
      </c>
      <c r="B135" s="3" t="s">
        <v>155</v>
      </c>
      <c r="C135" s="223">
        <v>11.85</v>
      </c>
      <c r="D135" s="2" t="s">
        <v>44</v>
      </c>
      <c r="E135" s="372">
        <v>8</v>
      </c>
      <c r="F135" s="77">
        <f t="shared" si="3"/>
        <v>3.3857142857142857</v>
      </c>
    </row>
    <row r="136" spans="1:6" ht="15.75" customHeight="1">
      <c r="A136" s="1" t="s">
        <v>56</v>
      </c>
      <c r="B136" s="3">
        <v>230</v>
      </c>
      <c r="C136" s="223">
        <v>16.18</v>
      </c>
      <c r="D136" s="2" t="s">
        <v>44</v>
      </c>
      <c r="E136" s="372">
        <v>8</v>
      </c>
      <c r="F136" s="77">
        <f t="shared" si="3"/>
        <v>4.6228571428571428</v>
      </c>
    </row>
    <row r="137" spans="1:6" ht="15.75" customHeight="1">
      <c r="A137" s="1" t="s">
        <v>56</v>
      </c>
      <c r="B137" s="3">
        <v>231</v>
      </c>
      <c r="C137" s="223">
        <v>16.18</v>
      </c>
      <c r="D137" s="2" t="s">
        <v>44</v>
      </c>
      <c r="E137" s="372">
        <v>8</v>
      </c>
      <c r="F137" s="77">
        <f t="shared" si="3"/>
        <v>4.6228571428571428</v>
      </c>
    </row>
    <row r="138" spans="1:6" ht="15.75" customHeight="1">
      <c r="A138" s="1" t="s">
        <v>56</v>
      </c>
      <c r="B138" s="3">
        <v>232</v>
      </c>
      <c r="C138" s="223">
        <v>14.95</v>
      </c>
      <c r="D138" s="2" t="s">
        <v>44</v>
      </c>
      <c r="E138" s="372">
        <v>8</v>
      </c>
      <c r="F138" s="77">
        <f t="shared" si="3"/>
        <v>4.2714285714285714</v>
      </c>
    </row>
    <row r="139" spans="1:6" ht="15.75" customHeight="1">
      <c r="A139" s="1" t="s">
        <v>56</v>
      </c>
      <c r="B139" s="3" t="s">
        <v>156</v>
      </c>
      <c r="C139" s="223">
        <v>11.85</v>
      </c>
      <c r="D139" s="2" t="s">
        <v>44</v>
      </c>
      <c r="E139" s="372">
        <v>8</v>
      </c>
      <c r="F139" s="77">
        <f t="shared" si="3"/>
        <v>3.3857142857142857</v>
      </c>
    </row>
    <row r="140" spans="1:6" ht="15.75" customHeight="1">
      <c r="A140" s="1" t="s">
        <v>56</v>
      </c>
      <c r="B140" s="3">
        <v>233</v>
      </c>
      <c r="C140" s="223">
        <v>14.95</v>
      </c>
      <c r="D140" s="2" t="s">
        <v>44</v>
      </c>
      <c r="E140" s="372">
        <v>8</v>
      </c>
      <c r="F140" s="77">
        <f t="shared" si="3"/>
        <v>4.2714285714285714</v>
      </c>
    </row>
    <row r="141" spans="1:6" ht="15.75" customHeight="1">
      <c r="A141" s="1" t="s">
        <v>56</v>
      </c>
      <c r="B141" s="3" t="s">
        <v>157</v>
      </c>
      <c r="C141" s="223">
        <v>11.85</v>
      </c>
      <c r="D141" s="2" t="s">
        <v>44</v>
      </c>
      <c r="E141" s="372">
        <v>8</v>
      </c>
      <c r="F141" s="77">
        <f t="shared" si="3"/>
        <v>3.3857142857142857</v>
      </c>
    </row>
    <row r="142" spans="1:6" ht="15.75" customHeight="1">
      <c r="A142" s="1" t="s">
        <v>89</v>
      </c>
      <c r="B142" s="3">
        <v>234</v>
      </c>
      <c r="C142" s="223">
        <v>15.8</v>
      </c>
      <c r="D142" s="3" t="s">
        <v>54</v>
      </c>
      <c r="E142" s="372">
        <v>20</v>
      </c>
      <c r="F142" s="77">
        <f t="shared" si="3"/>
        <v>11.285714285714285</v>
      </c>
    </row>
    <row r="143" spans="1:6" ht="15.75" customHeight="1">
      <c r="A143" s="1" t="s">
        <v>56</v>
      </c>
      <c r="B143" s="3">
        <v>235</v>
      </c>
      <c r="C143" s="223">
        <v>15.8</v>
      </c>
      <c r="D143" s="2" t="s">
        <v>44</v>
      </c>
      <c r="E143" s="372">
        <v>8</v>
      </c>
      <c r="F143" s="77">
        <f t="shared" si="3"/>
        <v>4.5142857142857142</v>
      </c>
    </row>
    <row r="144" spans="1:6" ht="15.75" customHeight="1">
      <c r="A144" s="1" t="s">
        <v>56</v>
      </c>
      <c r="B144" s="3">
        <v>236</v>
      </c>
      <c r="C144" s="223">
        <v>14.95</v>
      </c>
      <c r="D144" s="2" t="s">
        <v>44</v>
      </c>
      <c r="E144" s="372">
        <v>8</v>
      </c>
      <c r="F144" s="77">
        <f t="shared" si="3"/>
        <v>4.2714285714285714</v>
      </c>
    </row>
    <row r="145" spans="1:6" ht="15.75" customHeight="1">
      <c r="A145" s="1" t="s">
        <v>56</v>
      </c>
      <c r="B145" s="3" t="s">
        <v>158</v>
      </c>
      <c r="C145" s="223">
        <v>12.35</v>
      </c>
      <c r="D145" s="2" t="s">
        <v>44</v>
      </c>
      <c r="E145" s="372">
        <v>8</v>
      </c>
      <c r="F145" s="77">
        <f t="shared" si="3"/>
        <v>3.5285714285714285</v>
      </c>
    </row>
    <row r="146" spans="1:6" ht="15.75" customHeight="1">
      <c r="A146" s="1" t="s">
        <v>56</v>
      </c>
      <c r="B146" s="3">
        <v>237</v>
      </c>
      <c r="C146" s="223">
        <v>14.95</v>
      </c>
      <c r="D146" s="2" t="s">
        <v>44</v>
      </c>
      <c r="E146" s="372">
        <v>8</v>
      </c>
      <c r="F146" s="77">
        <f t="shared" si="3"/>
        <v>4.2714285714285714</v>
      </c>
    </row>
    <row r="147" spans="1:6" ht="15.75" customHeight="1">
      <c r="A147" s="1" t="s">
        <v>56</v>
      </c>
      <c r="B147" s="3" t="s">
        <v>159</v>
      </c>
      <c r="C147" s="223">
        <v>12.35</v>
      </c>
      <c r="D147" s="2" t="s">
        <v>44</v>
      </c>
      <c r="E147" s="372">
        <v>8</v>
      </c>
      <c r="F147" s="77">
        <f t="shared" si="3"/>
        <v>3.5285714285714285</v>
      </c>
    </row>
    <row r="148" spans="1:6" ht="15.75" customHeight="1">
      <c r="A148" s="1" t="s">
        <v>56</v>
      </c>
      <c r="B148" s="3">
        <v>238</v>
      </c>
      <c r="C148" s="223">
        <v>16.18</v>
      </c>
      <c r="D148" s="2" t="s">
        <v>44</v>
      </c>
      <c r="E148" s="372">
        <v>8</v>
      </c>
      <c r="F148" s="77">
        <f t="shared" si="3"/>
        <v>4.6228571428571428</v>
      </c>
    </row>
    <row r="149" spans="1:6" ht="15.75" customHeight="1">
      <c r="A149" s="1" t="s">
        <v>90</v>
      </c>
      <c r="B149" s="3">
        <v>239</v>
      </c>
      <c r="C149" s="223">
        <v>16.18</v>
      </c>
      <c r="D149" s="2" t="s">
        <v>44</v>
      </c>
      <c r="E149" s="372">
        <v>8</v>
      </c>
      <c r="F149" s="77">
        <f t="shared" si="3"/>
        <v>4.6228571428571428</v>
      </c>
    </row>
    <row r="150" spans="1:6" ht="15.75" customHeight="1">
      <c r="A150" s="1" t="s">
        <v>56</v>
      </c>
      <c r="B150" s="3">
        <v>240</v>
      </c>
      <c r="C150" s="223">
        <v>14.95</v>
      </c>
      <c r="D150" s="2" t="s">
        <v>44</v>
      </c>
      <c r="E150" s="372">
        <v>8</v>
      </c>
      <c r="F150" s="77">
        <f t="shared" si="3"/>
        <v>4.2714285714285714</v>
      </c>
    </row>
    <row r="151" spans="1:6" ht="15.75" customHeight="1">
      <c r="A151" s="1" t="s">
        <v>56</v>
      </c>
      <c r="B151" s="3">
        <v>241</v>
      </c>
      <c r="C151" s="223">
        <v>14.95</v>
      </c>
      <c r="D151" s="2" t="s">
        <v>44</v>
      </c>
      <c r="E151" s="372">
        <v>8</v>
      </c>
      <c r="F151" s="77">
        <f t="shared" si="3"/>
        <v>4.2714285714285714</v>
      </c>
    </row>
    <row r="152" spans="1:6" ht="15.75" customHeight="1">
      <c r="A152" s="1" t="s">
        <v>56</v>
      </c>
      <c r="B152" s="3" t="s">
        <v>160</v>
      </c>
      <c r="C152" s="223">
        <v>12.35</v>
      </c>
      <c r="D152" s="2" t="s">
        <v>44</v>
      </c>
      <c r="E152" s="372">
        <v>8</v>
      </c>
      <c r="F152" s="77">
        <f t="shared" si="3"/>
        <v>3.5285714285714285</v>
      </c>
    </row>
    <row r="153" spans="1:6" ht="15.75" customHeight="1">
      <c r="A153" s="1" t="s">
        <v>90</v>
      </c>
      <c r="B153" s="3">
        <v>242</v>
      </c>
      <c r="C153" s="223">
        <v>11.85</v>
      </c>
      <c r="D153" s="2" t="s">
        <v>44</v>
      </c>
      <c r="E153" s="372">
        <v>8</v>
      </c>
      <c r="F153" s="77">
        <f t="shared" si="3"/>
        <v>3.3857142857142857</v>
      </c>
    </row>
    <row r="154" spans="1:6" ht="15.75" customHeight="1">
      <c r="A154" s="1" t="s">
        <v>91</v>
      </c>
      <c r="B154" s="3">
        <v>243</v>
      </c>
      <c r="C154" s="223">
        <v>20.399999999999999</v>
      </c>
      <c r="D154" s="3" t="s">
        <v>54</v>
      </c>
      <c r="E154" s="372">
        <v>20</v>
      </c>
      <c r="F154" s="77">
        <f t="shared" si="3"/>
        <v>14.571428571428571</v>
      </c>
    </row>
    <row r="155" spans="1:6" ht="15.75" customHeight="1">
      <c r="A155" s="1" t="s">
        <v>91</v>
      </c>
      <c r="B155" s="3">
        <v>245</v>
      </c>
      <c r="C155" s="223">
        <v>24.43</v>
      </c>
      <c r="D155" s="3" t="s">
        <v>54</v>
      </c>
      <c r="E155" s="372">
        <v>20</v>
      </c>
      <c r="F155" s="77">
        <f t="shared" si="3"/>
        <v>17.45</v>
      </c>
    </row>
    <row r="156" spans="1:6" ht="15.75" customHeight="1">
      <c r="A156" s="1" t="s">
        <v>91</v>
      </c>
      <c r="B156" s="3">
        <v>246</v>
      </c>
      <c r="C156" s="223">
        <v>36.96</v>
      </c>
      <c r="D156" s="3" t="s">
        <v>54</v>
      </c>
      <c r="E156" s="372">
        <v>20</v>
      </c>
      <c r="F156" s="77">
        <f t="shared" si="3"/>
        <v>26.400000000000002</v>
      </c>
    </row>
    <row r="157" spans="1:6" ht="15.75" customHeight="1">
      <c r="A157" s="1" t="s">
        <v>56</v>
      </c>
      <c r="B157" s="3">
        <v>247</v>
      </c>
      <c r="C157" s="223">
        <v>11.86</v>
      </c>
      <c r="D157" s="2" t="s">
        <v>44</v>
      </c>
      <c r="E157" s="372">
        <v>8</v>
      </c>
      <c r="F157" s="77">
        <f t="shared" si="3"/>
        <v>3.3885714285714283</v>
      </c>
    </row>
    <row r="158" spans="1:6" ht="15.75" customHeight="1">
      <c r="A158" s="1" t="s">
        <v>56</v>
      </c>
      <c r="B158" s="3">
        <v>248</v>
      </c>
      <c r="C158" s="223">
        <v>17.399999999999999</v>
      </c>
      <c r="D158" s="2" t="s">
        <v>44</v>
      </c>
      <c r="E158" s="372">
        <v>8</v>
      </c>
      <c r="F158" s="77">
        <f t="shared" si="3"/>
        <v>4.9714285714285706</v>
      </c>
    </row>
    <row r="159" spans="1:6" ht="15.75" customHeight="1">
      <c r="A159" s="1" t="s">
        <v>56</v>
      </c>
      <c r="B159" s="3">
        <v>250</v>
      </c>
      <c r="C159" s="223">
        <v>17.5</v>
      </c>
      <c r="D159" s="2" t="s">
        <v>44</v>
      </c>
      <c r="E159" s="372">
        <v>8</v>
      </c>
      <c r="F159" s="77">
        <f t="shared" ref="F159:F185" si="4">(C159/28)*E159</f>
        <v>5</v>
      </c>
    </row>
    <row r="160" spans="1:6" ht="15.75" customHeight="1">
      <c r="A160" s="1" t="s">
        <v>92</v>
      </c>
      <c r="B160" s="3">
        <v>251</v>
      </c>
      <c r="C160" s="223">
        <v>17.5</v>
      </c>
      <c r="D160" s="2" t="s">
        <v>44</v>
      </c>
      <c r="E160" s="372">
        <v>8</v>
      </c>
      <c r="F160" s="77">
        <f t="shared" si="4"/>
        <v>5</v>
      </c>
    </row>
    <row r="161" spans="1:6" ht="15.75" customHeight="1">
      <c r="A161" s="1" t="s">
        <v>92</v>
      </c>
      <c r="B161" s="3">
        <v>252</v>
      </c>
      <c r="C161" s="223">
        <v>17.5</v>
      </c>
      <c r="D161" s="2" t="s">
        <v>44</v>
      </c>
      <c r="E161" s="372">
        <v>8</v>
      </c>
      <c r="F161" s="77">
        <f t="shared" si="4"/>
        <v>5</v>
      </c>
    </row>
    <row r="162" spans="1:6" ht="15.75" customHeight="1">
      <c r="A162" s="1" t="s">
        <v>93</v>
      </c>
      <c r="B162" s="3">
        <v>253</v>
      </c>
      <c r="C162" s="223">
        <v>17.399999999999999</v>
      </c>
      <c r="D162" s="2" t="s">
        <v>21</v>
      </c>
      <c r="E162" s="372">
        <v>4</v>
      </c>
      <c r="F162" s="77">
        <f t="shared" si="4"/>
        <v>2.4857142857142853</v>
      </c>
    </row>
    <row r="163" spans="1:6" ht="15.75" customHeight="1">
      <c r="A163" s="1" t="s">
        <v>94</v>
      </c>
      <c r="B163" s="3">
        <v>254</v>
      </c>
      <c r="C163" s="223">
        <v>16</v>
      </c>
      <c r="D163" s="3" t="s">
        <v>54</v>
      </c>
      <c r="E163" s="372">
        <v>20</v>
      </c>
      <c r="F163" s="77">
        <f t="shared" si="4"/>
        <v>11.428571428571427</v>
      </c>
    </row>
    <row r="164" spans="1:6" ht="15.75" customHeight="1">
      <c r="A164" s="1" t="s">
        <v>95</v>
      </c>
      <c r="B164" s="3" t="s">
        <v>96</v>
      </c>
      <c r="C164" s="223">
        <v>16</v>
      </c>
      <c r="D164" s="3" t="s">
        <v>54</v>
      </c>
      <c r="E164" s="372">
        <v>20</v>
      </c>
      <c r="F164" s="77">
        <f t="shared" si="4"/>
        <v>11.428571428571427</v>
      </c>
    </row>
    <row r="165" spans="1:6" ht="15.75" customHeight="1">
      <c r="A165" s="1" t="s">
        <v>91</v>
      </c>
      <c r="B165" s="3">
        <v>255</v>
      </c>
      <c r="C165" s="223">
        <v>100</v>
      </c>
      <c r="D165" s="3" t="s">
        <v>54</v>
      </c>
      <c r="E165" s="372">
        <v>20</v>
      </c>
      <c r="F165" s="77">
        <f t="shared" si="4"/>
        <v>71.428571428571431</v>
      </c>
    </row>
    <row r="166" spans="1:6" ht="15.75" customHeight="1">
      <c r="A166" s="1" t="s">
        <v>91</v>
      </c>
      <c r="B166" s="3">
        <v>256</v>
      </c>
      <c r="C166" s="223">
        <v>121</v>
      </c>
      <c r="D166" s="3" t="s">
        <v>97</v>
      </c>
      <c r="E166" s="373">
        <v>24</v>
      </c>
      <c r="F166" s="77">
        <f t="shared" si="4"/>
        <v>103.71428571428571</v>
      </c>
    </row>
    <row r="167" spans="1:6" ht="15.75" customHeight="1">
      <c r="A167" s="1" t="s">
        <v>69</v>
      </c>
      <c r="B167" s="3"/>
      <c r="C167" s="223">
        <v>251.13</v>
      </c>
      <c r="D167" s="3" t="s">
        <v>47</v>
      </c>
      <c r="E167" s="373">
        <v>0</v>
      </c>
      <c r="F167" s="77">
        <f t="shared" si="4"/>
        <v>0</v>
      </c>
    </row>
    <row r="168" spans="1:6" ht="15.75" customHeight="1">
      <c r="A168" s="1" t="s">
        <v>91</v>
      </c>
      <c r="B168" s="3">
        <v>257</v>
      </c>
      <c r="C168" s="223">
        <v>57.21</v>
      </c>
      <c r="D168" s="3" t="s">
        <v>54</v>
      </c>
      <c r="E168" s="373">
        <v>20</v>
      </c>
      <c r="F168" s="77">
        <f t="shared" si="4"/>
        <v>40.864285714285714</v>
      </c>
    </row>
    <row r="169" spans="1:6" ht="15.75" customHeight="1">
      <c r="A169" s="1" t="s">
        <v>58</v>
      </c>
      <c r="B169" s="3">
        <v>258</v>
      </c>
      <c r="C169" s="223">
        <v>43.02</v>
      </c>
      <c r="D169" s="3" t="s">
        <v>54</v>
      </c>
      <c r="E169" s="373">
        <v>20</v>
      </c>
      <c r="F169" s="77">
        <f t="shared" si="4"/>
        <v>30.728571428571428</v>
      </c>
    </row>
    <row r="170" spans="1:6" ht="15.75" customHeight="1">
      <c r="A170" s="1" t="s">
        <v>18</v>
      </c>
      <c r="B170" s="3">
        <v>259</v>
      </c>
      <c r="C170" s="223">
        <v>15.7</v>
      </c>
      <c r="D170" s="3" t="s">
        <v>54</v>
      </c>
      <c r="E170" s="373">
        <v>20</v>
      </c>
      <c r="F170" s="77">
        <f t="shared" si="4"/>
        <v>11.214285714285715</v>
      </c>
    </row>
    <row r="171" spans="1:6" ht="15.75" customHeight="1">
      <c r="A171" s="1" t="s">
        <v>18</v>
      </c>
      <c r="B171" s="3">
        <v>260</v>
      </c>
      <c r="C171" s="223">
        <v>16</v>
      </c>
      <c r="D171" s="3" t="s">
        <v>54</v>
      </c>
      <c r="E171" s="373">
        <v>20</v>
      </c>
      <c r="F171" s="77">
        <f t="shared" si="4"/>
        <v>11.428571428571427</v>
      </c>
    </row>
    <row r="172" spans="1:6" ht="15.75" customHeight="1">
      <c r="A172" s="1" t="s">
        <v>98</v>
      </c>
      <c r="B172" s="3">
        <v>261</v>
      </c>
      <c r="C172" s="223">
        <v>57.2</v>
      </c>
      <c r="D172" s="3" t="s">
        <v>54</v>
      </c>
      <c r="E172" s="373">
        <v>20</v>
      </c>
      <c r="F172" s="77">
        <f t="shared" si="4"/>
        <v>40.857142857142861</v>
      </c>
    </row>
    <row r="173" spans="1:6" ht="15.75" customHeight="1">
      <c r="A173" s="1" t="s">
        <v>91</v>
      </c>
      <c r="B173" s="3">
        <v>262</v>
      </c>
      <c r="C173" s="223">
        <v>57.2</v>
      </c>
      <c r="D173" s="3" t="s">
        <v>54</v>
      </c>
      <c r="E173" s="373">
        <v>20</v>
      </c>
      <c r="F173" s="77">
        <f t="shared" si="4"/>
        <v>40.857142857142861</v>
      </c>
    </row>
    <row r="174" spans="1:6" ht="15.75" customHeight="1">
      <c r="A174" s="1" t="s">
        <v>60</v>
      </c>
      <c r="B174" s="3">
        <v>263</v>
      </c>
      <c r="C174" s="223">
        <v>12.2</v>
      </c>
      <c r="D174" s="2" t="s">
        <v>44</v>
      </c>
      <c r="E174" s="372">
        <v>8</v>
      </c>
      <c r="F174" s="77">
        <f t="shared" si="4"/>
        <v>3.4857142857142853</v>
      </c>
    </row>
    <row r="175" spans="1:6" ht="15.75" customHeight="1">
      <c r="A175" s="1" t="s">
        <v>56</v>
      </c>
      <c r="B175" s="3">
        <v>264</v>
      </c>
      <c r="C175" s="223">
        <v>11.82</v>
      </c>
      <c r="D175" s="2" t="s">
        <v>44</v>
      </c>
      <c r="E175" s="372">
        <v>8</v>
      </c>
      <c r="F175" s="77">
        <f t="shared" si="4"/>
        <v>3.3771428571428572</v>
      </c>
    </row>
    <row r="176" spans="1:6" ht="15.75" customHeight="1">
      <c r="A176" s="1" t="s">
        <v>60</v>
      </c>
      <c r="B176" s="3">
        <v>265</v>
      </c>
      <c r="C176" s="223">
        <v>12.24</v>
      </c>
      <c r="D176" s="2" t="s">
        <v>44</v>
      </c>
      <c r="E176" s="372">
        <v>8</v>
      </c>
      <c r="F176" s="77">
        <f t="shared" si="4"/>
        <v>3.4971428571428573</v>
      </c>
    </row>
    <row r="177" spans="1:6" ht="15.75" customHeight="1">
      <c r="A177" s="1" t="s">
        <v>58</v>
      </c>
      <c r="B177" s="3">
        <v>267</v>
      </c>
      <c r="C177" s="223">
        <v>57.21</v>
      </c>
      <c r="D177" s="3" t="s">
        <v>54</v>
      </c>
      <c r="E177" s="372">
        <v>20</v>
      </c>
      <c r="F177" s="77">
        <f t="shared" si="4"/>
        <v>40.864285714285714</v>
      </c>
    </row>
    <row r="178" spans="1:6" ht="15.75" customHeight="1">
      <c r="A178" s="1" t="s">
        <v>60</v>
      </c>
      <c r="B178" s="3">
        <v>268</v>
      </c>
      <c r="C178" s="223">
        <v>14.4</v>
      </c>
      <c r="D178" s="2" t="s">
        <v>44</v>
      </c>
      <c r="E178" s="372">
        <v>8</v>
      </c>
      <c r="F178" s="77">
        <f t="shared" si="4"/>
        <v>4.1142857142857148</v>
      </c>
    </row>
    <row r="179" spans="1:6" ht="15.75" customHeight="1">
      <c r="A179" s="1" t="s">
        <v>58</v>
      </c>
      <c r="B179" s="3">
        <v>269</v>
      </c>
      <c r="C179" s="223">
        <v>36.96</v>
      </c>
      <c r="D179" s="3" t="s">
        <v>54</v>
      </c>
      <c r="E179" s="372">
        <v>20</v>
      </c>
      <c r="F179" s="77">
        <f t="shared" si="4"/>
        <v>26.400000000000002</v>
      </c>
    </row>
    <row r="180" spans="1:6" ht="15.75" customHeight="1">
      <c r="A180" s="1" t="s">
        <v>56</v>
      </c>
      <c r="B180" s="3">
        <v>270</v>
      </c>
      <c r="C180" s="223">
        <v>18.239999999999998</v>
      </c>
      <c r="D180" s="2" t="s">
        <v>44</v>
      </c>
      <c r="E180" s="373">
        <v>8</v>
      </c>
      <c r="F180" s="77">
        <f t="shared" si="4"/>
        <v>5.2114285714285709</v>
      </c>
    </row>
    <row r="181" spans="1:6" ht="15.75" customHeight="1">
      <c r="A181" s="1" t="s">
        <v>99</v>
      </c>
      <c r="B181" s="3">
        <v>271</v>
      </c>
      <c r="C181" s="223">
        <v>24.23</v>
      </c>
      <c r="D181" s="2" t="s">
        <v>44</v>
      </c>
      <c r="E181" s="373">
        <v>8</v>
      </c>
      <c r="F181" s="77">
        <f t="shared" si="4"/>
        <v>6.9228571428571426</v>
      </c>
    </row>
    <row r="182" spans="1:6" ht="15.75" customHeight="1">
      <c r="A182" s="1" t="s">
        <v>60</v>
      </c>
      <c r="B182" s="3">
        <v>272</v>
      </c>
      <c r="C182" s="223">
        <v>17.5</v>
      </c>
      <c r="D182" s="2" t="s">
        <v>44</v>
      </c>
      <c r="E182" s="373">
        <v>8</v>
      </c>
      <c r="F182" s="77">
        <f t="shared" si="4"/>
        <v>5</v>
      </c>
    </row>
    <row r="183" spans="1:6" ht="15.75" customHeight="1">
      <c r="A183" s="1" t="s">
        <v>60</v>
      </c>
      <c r="B183" s="3">
        <v>273</v>
      </c>
      <c r="C183" s="223">
        <v>18.239999999999998</v>
      </c>
      <c r="D183" s="2" t="s">
        <v>44</v>
      </c>
      <c r="E183" s="373">
        <v>8</v>
      </c>
      <c r="F183" s="77">
        <f t="shared" si="4"/>
        <v>5.2114285714285709</v>
      </c>
    </row>
    <row r="184" spans="1:6" ht="15.75" customHeight="1">
      <c r="A184" s="1" t="s">
        <v>91</v>
      </c>
      <c r="B184" s="3">
        <v>275</v>
      </c>
      <c r="C184" s="223">
        <v>37</v>
      </c>
      <c r="D184" s="3" t="s">
        <v>54</v>
      </c>
      <c r="E184" s="373">
        <v>20</v>
      </c>
      <c r="F184" s="77">
        <f t="shared" si="4"/>
        <v>26.428571428571427</v>
      </c>
    </row>
    <row r="185" spans="1:6" ht="15.75" customHeight="1">
      <c r="A185" s="1" t="s">
        <v>100</v>
      </c>
      <c r="B185" s="3">
        <v>276</v>
      </c>
      <c r="C185" s="223">
        <v>18.2</v>
      </c>
      <c r="D185" s="3" t="s">
        <v>47</v>
      </c>
      <c r="E185" s="373">
        <v>0</v>
      </c>
      <c r="F185" s="77">
        <f t="shared" si="4"/>
        <v>0</v>
      </c>
    </row>
    <row r="186" spans="1:6" ht="15.75" customHeight="1">
      <c r="A186" s="248" t="s">
        <v>163</v>
      </c>
      <c r="B186" s="4"/>
      <c r="C186" s="38">
        <f>SUM(C94:C185)</f>
        <v>4159.0099999999984</v>
      </c>
      <c r="D186" s="4"/>
      <c r="E186" s="377"/>
      <c r="F186" s="76">
        <f>SUM(F94:F185)</f>
        <v>2516.7964285714293</v>
      </c>
    </row>
    <row r="187" spans="1:6" ht="15.75" customHeight="1">
      <c r="A187" s="101" t="s">
        <v>101</v>
      </c>
      <c r="B187" s="102" t="s">
        <v>102</v>
      </c>
      <c r="C187" s="343" t="s">
        <v>103</v>
      </c>
      <c r="D187" s="102"/>
      <c r="E187" s="375"/>
      <c r="F187" s="103"/>
    </row>
    <row r="188" spans="1:6" ht="15.75" customHeight="1">
      <c r="A188" s="1" t="s">
        <v>55</v>
      </c>
      <c r="B188" s="3">
        <v>301</v>
      </c>
      <c r="C188" s="223">
        <v>40.1</v>
      </c>
      <c r="D188" s="2" t="s">
        <v>44</v>
      </c>
      <c r="E188" s="372">
        <v>8</v>
      </c>
      <c r="F188" s="75">
        <f>(C188/28)*E188</f>
        <v>11.457142857142857</v>
      </c>
    </row>
    <row r="189" spans="1:6" ht="15.75" customHeight="1">
      <c r="A189" s="1" t="s">
        <v>56</v>
      </c>
      <c r="B189" s="3">
        <v>302</v>
      </c>
      <c r="C189" s="223">
        <v>18.3</v>
      </c>
      <c r="D189" s="2" t="s">
        <v>44</v>
      </c>
      <c r="E189" s="372">
        <v>8</v>
      </c>
      <c r="F189" s="75">
        <f t="shared" ref="F189:F203" si="5">(C189/28)*E189</f>
        <v>5.2285714285714286</v>
      </c>
    </row>
    <row r="190" spans="1:6" ht="15.75" customHeight="1">
      <c r="A190" s="1" t="s">
        <v>56</v>
      </c>
      <c r="B190" s="3" t="s">
        <v>161</v>
      </c>
      <c r="C190" s="223">
        <v>15.2</v>
      </c>
      <c r="D190" s="2" t="s">
        <v>44</v>
      </c>
      <c r="E190" s="372">
        <v>8</v>
      </c>
      <c r="F190" s="75">
        <f t="shared" si="5"/>
        <v>4.3428571428571425</v>
      </c>
    </row>
    <row r="191" spans="1:6" ht="15.75" customHeight="1">
      <c r="A191" s="1" t="s">
        <v>56</v>
      </c>
      <c r="B191" s="3">
        <v>303</v>
      </c>
      <c r="C191" s="223">
        <v>18.05</v>
      </c>
      <c r="D191" s="2" t="s">
        <v>44</v>
      </c>
      <c r="E191" s="372">
        <v>8</v>
      </c>
      <c r="F191" s="75">
        <f t="shared" si="5"/>
        <v>5.1571428571428575</v>
      </c>
    </row>
    <row r="192" spans="1:6" ht="15.75" customHeight="1">
      <c r="A192" s="1" t="s">
        <v>104</v>
      </c>
      <c r="B192" s="3">
        <v>304</v>
      </c>
      <c r="C192" s="223">
        <v>17.100000000000001</v>
      </c>
      <c r="D192" s="3" t="s">
        <v>54</v>
      </c>
      <c r="E192" s="373">
        <v>20</v>
      </c>
      <c r="F192" s="75">
        <f t="shared" si="5"/>
        <v>12.214285714285715</v>
      </c>
    </row>
    <row r="193" spans="1:6" ht="15.75" customHeight="1">
      <c r="A193" s="1" t="s">
        <v>105</v>
      </c>
      <c r="B193" s="3">
        <v>305</v>
      </c>
      <c r="C193" s="223">
        <v>4.5999999999999996</v>
      </c>
      <c r="D193" s="3" t="s">
        <v>54</v>
      </c>
      <c r="E193" s="373">
        <v>20</v>
      </c>
      <c r="F193" s="75">
        <f t="shared" si="5"/>
        <v>3.2857142857142856</v>
      </c>
    </row>
    <row r="194" spans="1:6" ht="15.75" customHeight="1">
      <c r="A194" s="1" t="s">
        <v>106</v>
      </c>
      <c r="B194" s="3">
        <v>306</v>
      </c>
      <c r="C194" s="223">
        <v>4.5999999999999996</v>
      </c>
      <c r="D194" s="3" t="s">
        <v>47</v>
      </c>
      <c r="E194" s="373">
        <v>0</v>
      </c>
      <c r="F194" s="75">
        <f t="shared" si="5"/>
        <v>0</v>
      </c>
    </row>
    <row r="195" spans="1:6" ht="15.75" customHeight="1">
      <c r="A195" s="1" t="s">
        <v>107</v>
      </c>
      <c r="B195" s="3">
        <v>307</v>
      </c>
      <c r="C195" s="223">
        <v>22.05</v>
      </c>
      <c r="D195" s="3" t="s">
        <v>54</v>
      </c>
      <c r="E195" s="373">
        <v>20</v>
      </c>
      <c r="F195" s="75">
        <f t="shared" si="5"/>
        <v>15.75</v>
      </c>
    </row>
    <row r="196" spans="1:6" ht="15.75" customHeight="1">
      <c r="A196" s="1" t="s">
        <v>58</v>
      </c>
      <c r="B196" s="3">
        <v>308</v>
      </c>
      <c r="C196" s="223">
        <v>50.25</v>
      </c>
      <c r="D196" s="3" t="s">
        <v>54</v>
      </c>
      <c r="E196" s="373">
        <v>20</v>
      </c>
      <c r="F196" s="75">
        <f t="shared" si="5"/>
        <v>35.892857142857146</v>
      </c>
    </row>
    <row r="197" spans="1:6" ht="15.75" customHeight="1">
      <c r="A197" s="1" t="s">
        <v>56</v>
      </c>
      <c r="B197" s="3">
        <v>309</v>
      </c>
      <c r="C197" s="223">
        <v>18.899999999999999</v>
      </c>
      <c r="D197" s="2" t="s">
        <v>44</v>
      </c>
      <c r="E197" s="372">
        <v>8</v>
      </c>
      <c r="F197" s="75">
        <f t="shared" si="5"/>
        <v>5.3999999999999995</v>
      </c>
    </row>
    <row r="198" spans="1:6" ht="15.75" customHeight="1">
      <c r="A198" s="1" t="s">
        <v>56</v>
      </c>
      <c r="B198" s="3">
        <v>310</v>
      </c>
      <c r="C198" s="223">
        <v>16.45</v>
      </c>
      <c r="D198" s="2" t="s">
        <v>44</v>
      </c>
      <c r="E198" s="372">
        <v>8</v>
      </c>
      <c r="F198" s="75">
        <f t="shared" si="5"/>
        <v>4.7</v>
      </c>
    </row>
    <row r="199" spans="1:6" ht="15.75" customHeight="1">
      <c r="A199" s="1" t="s">
        <v>56</v>
      </c>
      <c r="B199" s="3">
        <v>311</v>
      </c>
      <c r="C199" s="223">
        <v>17.350000000000001</v>
      </c>
      <c r="D199" s="2" t="s">
        <v>44</v>
      </c>
      <c r="E199" s="372">
        <v>8</v>
      </c>
      <c r="F199" s="75">
        <f t="shared" si="5"/>
        <v>4.9571428571428573</v>
      </c>
    </row>
    <row r="200" spans="1:6" ht="15.75" customHeight="1">
      <c r="A200" s="1" t="s">
        <v>58</v>
      </c>
      <c r="B200" s="3">
        <v>312</v>
      </c>
      <c r="C200" s="223">
        <v>51.5</v>
      </c>
      <c r="D200" s="3" t="s">
        <v>54</v>
      </c>
      <c r="E200" s="372">
        <v>20</v>
      </c>
      <c r="F200" s="75">
        <f t="shared" si="5"/>
        <v>36.785714285714285</v>
      </c>
    </row>
    <row r="201" spans="1:6" ht="15.75" customHeight="1">
      <c r="A201" s="1" t="s">
        <v>108</v>
      </c>
      <c r="B201" s="3">
        <v>313</v>
      </c>
      <c r="C201" s="223">
        <v>90.3</v>
      </c>
      <c r="D201" s="2" t="s">
        <v>109</v>
      </c>
      <c r="E201" s="372">
        <v>12</v>
      </c>
      <c r="F201" s="75">
        <f t="shared" si="5"/>
        <v>38.700000000000003</v>
      </c>
    </row>
    <row r="202" spans="1:6" ht="15.75" customHeight="1">
      <c r="A202" s="1" t="s">
        <v>110</v>
      </c>
      <c r="B202" s="3"/>
      <c r="C202" s="223">
        <v>3</v>
      </c>
      <c r="D202" s="3" t="s">
        <v>54</v>
      </c>
      <c r="E202" s="373">
        <v>20</v>
      </c>
      <c r="F202" s="75">
        <f t="shared" si="5"/>
        <v>2.1428571428571428</v>
      </c>
    </row>
    <row r="203" spans="1:6" ht="15.75" customHeight="1">
      <c r="A203" s="1" t="s">
        <v>43</v>
      </c>
      <c r="B203" s="3"/>
      <c r="C203" s="223">
        <v>106</v>
      </c>
      <c r="D203" s="3" t="s">
        <v>54</v>
      </c>
      <c r="E203" s="373">
        <v>20</v>
      </c>
      <c r="F203" s="75">
        <f t="shared" si="5"/>
        <v>75.714285714285708</v>
      </c>
    </row>
    <row r="204" spans="1:6" ht="15.75" customHeight="1">
      <c r="A204" s="6" t="s">
        <v>163</v>
      </c>
      <c r="B204" s="4"/>
      <c r="C204" s="38">
        <f>SUM(C188:C203)</f>
        <v>493.75</v>
      </c>
      <c r="D204" s="4"/>
      <c r="E204" s="377"/>
      <c r="F204" s="76">
        <f>SUM(F188:F203)</f>
        <v>261.7285714285714</v>
      </c>
    </row>
    <row r="205" spans="1:6" ht="15.75" customHeight="1">
      <c r="A205" s="118" t="s">
        <v>164</v>
      </c>
      <c r="B205" s="119"/>
      <c r="C205" s="120">
        <f t="shared" ref="C205" si="6">SUM(,C186,C204,C92,C16,)</f>
        <v>8955.0299999999952</v>
      </c>
      <c r="D205" s="105"/>
      <c r="E205" s="378"/>
      <c r="F205" s="105">
        <f>SUM(,F186,F204,F92,F16,)</f>
        <v>4932.0446428571422</v>
      </c>
    </row>
    <row r="206" spans="1:6" ht="15.75" customHeight="1">
      <c r="A206" s="59" t="s">
        <v>954</v>
      </c>
      <c r="B206" s="42"/>
      <c r="C206" s="143"/>
      <c r="D206" s="42"/>
      <c r="E206" s="379"/>
      <c r="F206" s="144"/>
    </row>
    <row r="207" spans="1:6" ht="15.75" customHeight="1">
      <c r="A207" s="270" t="s">
        <v>953</v>
      </c>
      <c r="B207" s="42"/>
      <c r="C207" s="143"/>
      <c r="D207" s="42"/>
      <c r="E207" s="379"/>
      <c r="F207" s="144"/>
    </row>
    <row r="208" spans="1:6" ht="15.75" customHeight="1">
      <c r="A208" s="477" t="s">
        <v>955</v>
      </c>
      <c r="B208" s="478"/>
      <c r="C208" s="478"/>
      <c r="D208" s="478"/>
      <c r="E208" s="478"/>
      <c r="F208" s="479"/>
    </row>
    <row r="209" spans="1:6" ht="15.75" customHeight="1">
      <c r="A209" s="439" t="s">
        <v>950</v>
      </c>
      <c r="B209" s="439"/>
      <c r="C209" s="439"/>
      <c r="D209" s="439"/>
      <c r="E209" s="439"/>
      <c r="F209" s="439"/>
    </row>
    <row r="210" spans="1:6" ht="49.5" customHeight="1">
      <c r="A210" s="110" t="s">
        <v>3</v>
      </c>
      <c r="B210" s="111" t="s">
        <v>4</v>
      </c>
      <c r="C210" s="113" t="s">
        <v>5</v>
      </c>
      <c r="D210" s="112" t="s">
        <v>6</v>
      </c>
      <c r="E210" s="380" t="s">
        <v>7</v>
      </c>
      <c r="F210" s="113" t="s">
        <v>8</v>
      </c>
    </row>
    <row r="211" spans="1:6" ht="15.75" customHeight="1">
      <c r="A211" s="114"/>
      <c r="B211" s="115"/>
      <c r="C211" s="117" t="s">
        <v>9</v>
      </c>
      <c r="D211" s="116" t="s">
        <v>10</v>
      </c>
      <c r="E211" s="381" t="s">
        <v>11</v>
      </c>
      <c r="F211" s="117" t="s">
        <v>9</v>
      </c>
    </row>
    <row r="212" spans="1:6" ht="15.75" customHeight="1">
      <c r="A212" s="101" t="s">
        <v>24</v>
      </c>
      <c r="B212" s="102"/>
      <c r="C212" s="343"/>
      <c r="D212" s="102"/>
      <c r="E212" s="375"/>
      <c r="F212" s="103"/>
    </row>
    <row r="213" spans="1:6" ht="15.75" customHeight="1">
      <c r="A213" s="1" t="s">
        <v>111</v>
      </c>
      <c r="B213" s="3" t="s">
        <v>102</v>
      </c>
      <c r="C213" s="223">
        <v>314.2</v>
      </c>
      <c r="D213" s="2" t="s">
        <v>109</v>
      </c>
      <c r="E213" s="372">
        <v>12</v>
      </c>
      <c r="F213" s="77">
        <f>(C213/28)*12</f>
        <v>134.65714285714284</v>
      </c>
    </row>
    <row r="214" spans="1:6" ht="15.75" customHeight="1">
      <c r="A214" s="1" t="s">
        <v>112</v>
      </c>
      <c r="B214" s="3"/>
      <c r="C214" s="223">
        <v>13.2</v>
      </c>
      <c r="D214" s="2" t="s">
        <v>109</v>
      </c>
      <c r="E214" s="372">
        <v>12</v>
      </c>
      <c r="F214" s="77">
        <f t="shared" ref="F214:F230" si="7">(C214/28)*12</f>
        <v>5.6571428571428566</v>
      </c>
    </row>
    <row r="215" spans="1:6" ht="15.75" customHeight="1">
      <c r="A215" s="1" t="s">
        <v>63</v>
      </c>
      <c r="B215" s="3"/>
      <c r="C215" s="223">
        <v>80.400000000000006</v>
      </c>
      <c r="D215" s="2" t="s">
        <v>109</v>
      </c>
      <c r="E215" s="372">
        <v>12</v>
      </c>
      <c r="F215" s="77">
        <f t="shared" si="7"/>
        <v>34.457142857142856</v>
      </c>
    </row>
    <row r="216" spans="1:6" ht="15.75" customHeight="1">
      <c r="A216" s="1" t="s">
        <v>113</v>
      </c>
      <c r="B216" s="3">
        <v>8</v>
      </c>
      <c r="C216" s="223">
        <v>25.8</v>
      </c>
      <c r="D216" s="2" t="s">
        <v>109</v>
      </c>
      <c r="E216" s="372">
        <v>12</v>
      </c>
      <c r="F216" s="77">
        <f t="shared" si="7"/>
        <v>11.057142857142857</v>
      </c>
    </row>
    <row r="217" spans="1:6" ht="15.75" customHeight="1">
      <c r="A217" s="1" t="s">
        <v>113</v>
      </c>
      <c r="B217" s="3">
        <v>11</v>
      </c>
      <c r="C217" s="223">
        <v>22.6</v>
      </c>
      <c r="D217" s="2" t="s">
        <v>109</v>
      </c>
      <c r="E217" s="372">
        <v>12</v>
      </c>
      <c r="F217" s="77">
        <f t="shared" si="7"/>
        <v>9.6857142857142868</v>
      </c>
    </row>
    <row r="218" spans="1:6" ht="15.75" customHeight="1">
      <c r="A218" s="1" t="s">
        <v>113</v>
      </c>
      <c r="B218" s="3">
        <v>13</v>
      </c>
      <c r="C218" s="223">
        <v>6.4</v>
      </c>
      <c r="D218" s="2" t="s">
        <v>109</v>
      </c>
      <c r="E218" s="372">
        <v>12</v>
      </c>
      <c r="F218" s="77">
        <f t="shared" si="7"/>
        <v>2.7428571428571429</v>
      </c>
    </row>
    <row r="219" spans="1:6" ht="15.75" customHeight="1">
      <c r="A219" s="1" t="s">
        <v>114</v>
      </c>
      <c r="B219" s="3">
        <v>10</v>
      </c>
      <c r="C219" s="223">
        <v>12.4</v>
      </c>
      <c r="D219" s="2" t="s">
        <v>47</v>
      </c>
      <c r="E219" s="372">
        <v>0</v>
      </c>
      <c r="F219" s="77">
        <f t="shared" si="7"/>
        <v>5.3142857142857149</v>
      </c>
    </row>
    <row r="220" spans="1:6" ht="15.75" customHeight="1">
      <c r="A220" s="1" t="s">
        <v>115</v>
      </c>
      <c r="B220" s="3">
        <v>1</v>
      </c>
      <c r="C220" s="223">
        <v>12.4</v>
      </c>
      <c r="D220" s="2" t="s">
        <v>47</v>
      </c>
      <c r="E220" s="372">
        <v>0</v>
      </c>
      <c r="F220" s="77">
        <f t="shared" si="7"/>
        <v>5.3142857142857149</v>
      </c>
    </row>
    <row r="221" spans="1:6" ht="15.75" customHeight="1">
      <c r="A221" s="1" t="s">
        <v>106</v>
      </c>
      <c r="B221" s="3">
        <v>7</v>
      </c>
      <c r="C221" s="223">
        <v>2.7</v>
      </c>
      <c r="D221" s="2" t="s">
        <v>47</v>
      </c>
      <c r="E221" s="372">
        <v>0</v>
      </c>
      <c r="F221" s="77">
        <f t="shared" si="7"/>
        <v>1.1571428571428573</v>
      </c>
    </row>
    <row r="222" spans="1:6" ht="15.75" customHeight="1">
      <c r="A222" s="1" t="s">
        <v>106</v>
      </c>
      <c r="B222" s="3">
        <v>12</v>
      </c>
      <c r="C222" s="223">
        <v>2.7</v>
      </c>
      <c r="D222" s="2" t="s">
        <v>47</v>
      </c>
      <c r="E222" s="372">
        <v>0</v>
      </c>
      <c r="F222" s="77">
        <f t="shared" si="7"/>
        <v>1.1571428571428573</v>
      </c>
    </row>
    <row r="223" spans="1:6" ht="15.75" customHeight="1">
      <c r="A223" s="1" t="s">
        <v>116</v>
      </c>
      <c r="B223" s="3">
        <v>3</v>
      </c>
      <c r="C223" s="223">
        <v>4</v>
      </c>
      <c r="D223" s="2" t="s">
        <v>47</v>
      </c>
      <c r="E223" s="372">
        <v>0</v>
      </c>
      <c r="F223" s="77">
        <f t="shared" si="7"/>
        <v>1.7142857142857142</v>
      </c>
    </row>
    <row r="224" spans="1:6" ht="15.75" customHeight="1">
      <c r="A224" s="1" t="s">
        <v>117</v>
      </c>
      <c r="B224" s="3">
        <v>2</v>
      </c>
      <c r="C224" s="223">
        <v>2.8</v>
      </c>
      <c r="D224" s="2" t="s">
        <v>47</v>
      </c>
      <c r="E224" s="372">
        <v>0</v>
      </c>
      <c r="F224" s="77">
        <f t="shared" si="7"/>
        <v>1.2</v>
      </c>
    </row>
    <row r="225" spans="1:6" ht="15.75" customHeight="1">
      <c r="A225" s="1" t="s">
        <v>118</v>
      </c>
      <c r="B225" s="3"/>
      <c r="C225" s="223">
        <v>23.3</v>
      </c>
      <c r="D225" s="2" t="s">
        <v>109</v>
      </c>
      <c r="E225" s="372">
        <v>12</v>
      </c>
      <c r="F225" s="77">
        <f t="shared" si="7"/>
        <v>9.9857142857142858</v>
      </c>
    </row>
    <row r="226" spans="1:6" ht="15.75" customHeight="1">
      <c r="A226" s="1" t="s">
        <v>118</v>
      </c>
      <c r="B226" s="3"/>
      <c r="C226" s="223">
        <v>27.2</v>
      </c>
      <c r="D226" s="2" t="s">
        <v>109</v>
      </c>
      <c r="E226" s="372">
        <v>12</v>
      </c>
      <c r="F226" s="77">
        <f t="shared" si="7"/>
        <v>11.657142857142857</v>
      </c>
    </row>
    <row r="227" spans="1:6" ht="15.75" customHeight="1">
      <c r="A227" s="1" t="s">
        <v>119</v>
      </c>
      <c r="B227" s="3">
        <v>4</v>
      </c>
      <c r="C227" s="223">
        <v>21.5</v>
      </c>
      <c r="D227" s="2" t="s">
        <v>109</v>
      </c>
      <c r="E227" s="372">
        <v>12</v>
      </c>
      <c r="F227" s="77">
        <f t="shared" si="7"/>
        <v>9.2142857142857153</v>
      </c>
    </row>
    <row r="228" spans="1:6" ht="15.75" customHeight="1">
      <c r="A228" s="1" t="s">
        <v>113</v>
      </c>
      <c r="B228" s="3">
        <v>5</v>
      </c>
      <c r="C228" s="223">
        <v>2.5</v>
      </c>
      <c r="D228" s="2" t="s">
        <v>109</v>
      </c>
      <c r="E228" s="372">
        <v>12</v>
      </c>
      <c r="F228" s="77">
        <f t="shared" si="7"/>
        <v>1.0714285714285714</v>
      </c>
    </row>
    <row r="229" spans="1:6" ht="15.75" customHeight="1">
      <c r="A229" s="1" t="s">
        <v>50</v>
      </c>
      <c r="B229" s="7"/>
      <c r="C229" s="223">
        <v>8.8000000000000007</v>
      </c>
      <c r="D229" s="2" t="s">
        <v>21</v>
      </c>
      <c r="E229" s="373">
        <v>4</v>
      </c>
      <c r="F229" s="77">
        <f t="shared" si="7"/>
        <v>3.7714285714285722</v>
      </c>
    </row>
    <row r="230" spans="1:6" ht="15.75" customHeight="1">
      <c r="A230" s="1" t="s">
        <v>120</v>
      </c>
      <c r="B230" s="3">
        <v>6</v>
      </c>
      <c r="C230" s="223">
        <v>241</v>
      </c>
      <c r="D230" s="2" t="s">
        <v>109</v>
      </c>
      <c r="E230" s="372">
        <v>12</v>
      </c>
      <c r="F230" s="77">
        <f t="shared" si="7"/>
        <v>103.28571428571429</v>
      </c>
    </row>
    <row r="231" spans="1:6" ht="15.75" customHeight="1">
      <c r="A231" s="247" t="s">
        <v>163</v>
      </c>
      <c r="B231" s="107"/>
      <c r="C231" s="342">
        <f>SUM(C213:C230)</f>
        <v>823.89999999999986</v>
      </c>
      <c r="D231" s="108"/>
      <c r="E231" s="382"/>
      <c r="F231" s="109">
        <f>SUM(F213:F230)</f>
        <v>353.09999999999997</v>
      </c>
    </row>
    <row r="232" spans="1:6" ht="15.75" customHeight="1">
      <c r="A232" s="101" t="s">
        <v>121</v>
      </c>
      <c r="B232" s="102"/>
      <c r="C232" s="343"/>
      <c r="D232" s="102"/>
      <c r="E232" s="375"/>
      <c r="F232" s="103"/>
    </row>
    <row r="233" spans="1:6" ht="15.75" customHeight="1">
      <c r="A233" s="1" t="s">
        <v>122</v>
      </c>
      <c r="B233" s="3"/>
      <c r="C233" s="223">
        <v>111.3</v>
      </c>
      <c r="D233" s="2" t="s">
        <v>109</v>
      </c>
      <c r="E233" s="372">
        <v>12</v>
      </c>
      <c r="F233" s="77">
        <f>(C233/28)*12</f>
        <v>47.7</v>
      </c>
    </row>
    <row r="234" spans="1:6" ht="15.75" customHeight="1">
      <c r="A234" s="1" t="s">
        <v>123</v>
      </c>
      <c r="B234" s="3"/>
      <c r="C234" s="223">
        <v>111.3</v>
      </c>
      <c r="D234" s="2" t="s">
        <v>109</v>
      </c>
      <c r="E234" s="372">
        <v>12</v>
      </c>
      <c r="F234" s="77">
        <f t="shared" ref="F234:F242" si="8">(C234/28)*12</f>
        <v>47.7</v>
      </c>
    </row>
    <row r="235" spans="1:6" ht="15.75" customHeight="1">
      <c r="A235" s="1" t="s">
        <v>56</v>
      </c>
      <c r="B235" s="3">
        <v>25</v>
      </c>
      <c r="C235" s="223">
        <v>12.4</v>
      </c>
      <c r="D235" s="2" t="s">
        <v>47</v>
      </c>
      <c r="E235" s="372">
        <v>0</v>
      </c>
      <c r="F235" s="77">
        <f t="shared" si="8"/>
        <v>5.3142857142857149</v>
      </c>
    </row>
    <row r="236" spans="1:6" ht="15.75" customHeight="1">
      <c r="A236" s="1" t="s">
        <v>56</v>
      </c>
      <c r="B236" s="3" t="s">
        <v>124</v>
      </c>
      <c r="C236" s="223">
        <v>17.3</v>
      </c>
      <c r="D236" s="2" t="s">
        <v>47</v>
      </c>
      <c r="E236" s="372">
        <v>0</v>
      </c>
      <c r="F236" s="77">
        <f t="shared" si="8"/>
        <v>7.4142857142857146</v>
      </c>
    </row>
    <row r="237" spans="1:6" ht="15.75" customHeight="1">
      <c r="A237" s="1" t="s">
        <v>125</v>
      </c>
      <c r="B237" s="3">
        <v>16</v>
      </c>
      <c r="C237" s="223">
        <v>12.4</v>
      </c>
      <c r="D237" s="2" t="s">
        <v>21</v>
      </c>
      <c r="E237" s="372">
        <v>4</v>
      </c>
      <c r="F237" s="77">
        <f t="shared" si="8"/>
        <v>5.3142857142857149</v>
      </c>
    </row>
    <row r="238" spans="1:6" ht="15.75" customHeight="1">
      <c r="A238" s="1" t="s">
        <v>125</v>
      </c>
      <c r="B238" s="3" t="s">
        <v>126</v>
      </c>
      <c r="C238" s="223">
        <v>17.3</v>
      </c>
      <c r="D238" s="2" t="s">
        <v>21</v>
      </c>
      <c r="E238" s="372">
        <v>4</v>
      </c>
      <c r="F238" s="77">
        <f t="shared" si="8"/>
        <v>7.4142857142857146</v>
      </c>
    </row>
    <row r="239" spans="1:6" ht="15.75" customHeight="1">
      <c r="A239" s="1" t="s">
        <v>127</v>
      </c>
      <c r="B239" s="3"/>
      <c r="C239" s="223">
        <v>31.4</v>
      </c>
      <c r="D239" s="2" t="s">
        <v>21</v>
      </c>
      <c r="E239" s="372">
        <v>4</v>
      </c>
      <c r="F239" s="77">
        <f t="shared" si="8"/>
        <v>13.457142857142857</v>
      </c>
    </row>
    <row r="240" spans="1:6" ht="15.75" customHeight="1">
      <c r="A240" s="1" t="s">
        <v>128</v>
      </c>
      <c r="B240" s="3"/>
      <c r="C240" s="223">
        <v>46.4</v>
      </c>
      <c r="D240" s="2" t="s">
        <v>109</v>
      </c>
      <c r="E240" s="372">
        <v>12</v>
      </c>
      <c r="F240" s="77">
        <f t="shared" si="8"/>
        <v>19.885714285714286</v>
      </c>
    </row>
    <row r="241" spans="1:6" ht="15.75" customHeight="1">
      <c r="A241" s="1" t="s">
        <v>129</v>
      </c>
      <c r="B241" s="3">
        <v>17</v>
      </c>
      <c r="C241" s="223">
        <v>6.8</v>
      </c>
      <c r="D241" s="2" t="s">
        <v>109</v>
      </c>
      <c r="E241" s="372">
        <v>12</v>
      </c>
      <c r="F241" s="77">
        <f t="shared" si="8"/>
        <v>2.9142857142857141</v>
      </c>
    </row>
    <row r="242" spans="1:6" ht="15.75" customHeight="1">
      <c r="A242" s="1" t="s">
        <v>129</v>
      </c>
      <c r="B242" s="3">
        <v>24</v>
      </c>
      <c r="C242" s="223">
        <v>6.8</v>
      </c>
      <c r="D242" s="2" t="s">
        <v>109</v>
      </c>
      <c r="E242" s="372">
        <v>12</v>
      </c>
      <c r="F242" s="77">
        <f t="shared" si="8"/>
        <v>2.9142857142857141</v>
      </c>
    </row>
    <row r="243" spans="1:6" ht="15.75" customHeight="1">
      <c r="A243" s="106" t="s">
        <v>163</v>
      </c>
      <c r="B243" s="107"/>
      <c r="C243" s="342">
        <f>SUM(C233:C242)</f>
        <v>373.4</v>
      </c>
      <c r="D243" s="108"/>
      <c r="E243" s="382"/>
      <c r="F243" s="109">
        <f>SUM(F233:F242)</f>
        <v>160.02857142857141</v>
      </c>
    </row>
    <row r="244" spans="1:6" ht="15.75" customHeight="1">
      <c r="A244" s="118" t="s">
        <v>162</v>
      </c>
      <c r="B244" s="104"/>
      <c r="C244" s="120">
        <f>SUM(C243,C231)</f>
        <v>1197.2999999999997</v>
      </c>
      <c r="D244" s="104"/>
      <c r="E244" s="383"/>
      <c r="F244" s="105">
        <f>SUM(F243,F231,)</f>
        <v>513.12857142857138</v>
      </c>
    </row>
    <row r="245" spans="1:6" ht="15.75" customHeight="1">
      <c r="A245" s="118" t="s">
        <v>1065</v>
      </c>
      <c r="B245" s="254"/>
      <c r="C245" s="120">
        <f>C244+C205</f>
        <v>10152.329999999994</v>
      </c>
      <c r="D245" s="255"/>
      <c r="E245" s="384"/>
      <c r="F245" s="256">
        <f>F244+F205</f>
        <v>5445.1732142857136</v>
      </c>
    </row>
    <row r="246" spans="1:6" ht="15.75" customHeight="1">
      <c r="A246" s="237" t="s">
        <v>535</v>
      </c>
      <c r="B246" s="238"/>
      <c r="C246" s="344"/>
      <c r="D246" s="238"/>
      <c r="E246" s="385"/>
      <c r="F246" s="239"/>
    </row>
    <row r="247" spans="1:6" ht="15.75" customHeight="1">
      <c r="A247" s="240" t="s">
        <v>130</v>
      </c>
      <c r="B247" s="238"/>
      <c r="C247" s="344"/>
      <c r="D247" s="238"/>
      <c r="E247" s="385"/>
      <c r="F247" s="239"/>
    </row>
    <row r="248" spans="1:6" ht="15.75" customHeight="1">
      <c r="A248" s="240" t="s">
        <v>536</v>
      </c>
      <c r="B248" s="238"/>
      <c r="C248" s="344"/>
      <c r="D248" s="238"/>
      <c r="E248" s="385"/>
      <c r="F248" s="239"/>
    </row>
    <row r="249" spans="1:6" ht="15.75" customHeight="1">
      <c r="A249" s="472" t="s">
        <v>613</v>
      </c>
      <c r="B249" s="473"/>
      <c r="C249" s="473"/>
      <c r="D249" s="473"/>
      <c r="E249" s="473"/>
      <c r="F249" s="474"/>
    </row>
    <row r="250" spans="1:6" ht="15.75" customHeight="1">
      <c r="A250" s="469" t="s">
        <v>948</v>
      </c>
      <c r="B250" s="470"/>
      <c r="C250" s="470"/>
      <c r="D250" s="470"/>
      <c r="E250" s="470"/>
      <c r="F250" s="471"/>
    </row>
    <row r="251" spans="1:6" ht="46.5" customHeight="1">
      <c r="A251" s="25" t="s">
        <v>3</v>
      </c>
      <c r="B251" s="11" t="s">
        <v>4</v>
      </c>
      <c r="C251" s="68" t="s">
        <v>5</v>
      </c>
      <c r="D251" s="12" t="s">
        <v>6</v>
      </c>
      <c r="E251" s="370" t="s">
        <v>7</v>
      </c>
      <c r="F251" s="68" t="s">
        <v>8</v>
      </c>
    </row>
    <row r="252" spans="1:6" ht="15.75" customHeight="1">
      <c r="A252" s="26"/>
      <c r="B252" s="19"/>
      <c r="C252" s="69" t="s">
        <v>9</v>
      </c>
      <c r="D252" s="13" t="s">
        <v>10</v>
      </c>
      <c r="E252" s="371" t="s">
        <v>11</v>
      </c>
      <c r="F252" s="69" t="s">
        <v>9</v>
      </c>
    </row>
    <row r="253" spans="1:6" ht="15.75" customHeight="1">
      <c r="A253" s="224" t="s">
        <v>537</v>
      </c>
      <c r="B253" s="225"/>
      <c r="C253" s="345"/>
      <c r="D253" s="225"/>
      <c r="E253" s="386"/>
      <c r="F253" s="226"/>
    </row>
    <row r="254" spans="1:6" ht="15.75" customHeight="1">
      <c r="A254" s="227" t="s">
        <v>538</v>
      </c>
      <c r="B254" s="225">
        <v>1</v>
      </c>
      <c r="C254" s="345">
        <v>2.72</v>
      </c>
      <c r="D254" s="225" t="s">
        <v>47</v>
      </c>
      <c r="E254" s="386">
        <v>0</v>
      </c>
      <c r="F254" s="226">
        <f>(C254/28)*E254</f>
        <v>0</v>
      </c>
    </row>
    <row r="255" spans="1:6" ht="15.75" customHeight="1">
      <c r="A255" s="227" t="s">
        <v>209</v>
      </c>
      <c r="B255" s="225">
        <v>2</v>
      </c>
      <c r="C255" s="345">
        <v>10.9</v>
      </c>
      <c r="D255" s="225" t="s">
        <v>47</v>
      </c>
      <c r="E255" s="386">
        <v>0</v>
      </c>
      <c r="F255" s="226">
        <f t="shared" ref="F255:F292" si="9">(C255/28)*E255</f>
        <v>0</v>
      </c>
    </row>
    <row r="256" spans="1:6" ht="15.75" customHeight="1">
      <c r="A256" s="228" t="s">
        <v>540</v>
      </c>
      <c r="B256" s="229">
        <v>3</v>
      </c>
      <c r="C256" s="346">
        <v>7.2</v>
      </c>
      <c r="D256" s="225" t="s">
        <v>47</v>
      </c>
      <c r="E256" s="386">
        <v>0</v>
      </c>
      <c r="F256" s="230">
        <f t="shared" si="9"/>
        <v>0</v>
      </c>
    </row>
    <row r="257" spans="1:6" ht="15.75" customHeight="1">
      <c r="A257" s="228" t="s">
        <v>541</v>
      </c>
      <c r="B257" s="229">
        <v>4</v>
      </c>
      <c r="C257" s="346">
        <v>43.01</v>
      </c>
      <c r="D257" s="225" t="s">
        <v>47</v>
      </c>
      <c r="E257" s="386">
        <v>0</v>
      </c>
      <c r="F257" s="230">
        <f t="shared" si="9"/>
        <v>0</v>
      </c>
    </row>
    <row r="258" spans="1:6" ht="15.75" customHeight="1">
      <c r="A258" s="228" t="s">
        <v>542</v>
      </c>
      <c r="B258" s="229">
        <v>5</v>
      </c>
      <c r="C258" s="346">
        <v>47.36</v>
      </c>
      <c r="D258" s="225" t="s">
        <v>47</v>
      </c>
      <c r="E258" s="386">
        <v>0</v>
      </c>
      <c r="F258" s="230">
        <f t="shared" si="9"/>
        <v>0</v>
      </c>
    </row>
    <row r="259" spans="1:6" ht="15.75" customHeight="1">
      <c r="A259" s="228" t="s">
        <v>543</v>
      </c>
      <c r="B259" s="229">
        <v>6</v>
      </c>
      <c r="C259" s="346">
        <v>10.64</v>
      </c>
      <c r="D259" s="225" t="s">
        <v>47</v>
      </c>
      <c r="E259" s="386">
        <v>0</v>
      </c>
      <c r="F259" s="230">
        <f t="shared" si="9"/>
        <v>0</v>
      </c>
    </row>
    <row r="260" spans="1:6" ht="15.75" customHeight="1">
      <c r="A260" s="228" t="s">
        <v>544</v>
      </c>
      <c r="B260" s="229">
        <v>7</v>
      </c>
      <c r="C260" s="346">
        <v>4.49</v>
      </c>
      <c r="D260" s="225" t="s">
        <v>47</v>
      </c>
      <c r="E260" s="386">
        <v>0</v>
      </c>
      <c r="F260" s="230">
        <f t="shared" si="9"/>
        <v>0</v>
      </c>
    </row>
    <row r="261" spans="1:6" ht="15.75" customHeight="1">
      <c r="A261" s="228" t="s">
        <v>187</v>
      </c>
      <c r="B261" s="229">
        <v>8</v>
      </c>
      <c r="C261" s="346">
        <v>3.84</v>
      </c>
      <c r="D261" s="225" t="s">
        <v>47</v>
      </c>
      <c r="E261" s="386">
        <v>0</v>
      </c>
      <c r="F261" s="230">
        <f t="shared" si="9"/>
        <v>0</v>
      </c>
    </row>
    <row r="262" spans="1:6" ht="15.75" customHeight="1">
      <c r="A262" s="228" t="s">
        <v>545</v>
      </c>
      <c r="B262" s="229">
        <v>9</v>
      </c>
      <c r="C262" s="346">
        <v>1.76</v>
      </c>
      <c r="D262" s="225" t="s">
        <v>47</v>
      </c>
      <c r="E262" s="386">
        <v>0</v>
      </c>
      <c r="F262" s="230">
        <f t="shared" si="9"/>
        <v>0</v>
      </c>
    </row>
    <row r="263" spans="1:6" ht="15.75" customHeight="1">
      <c r="A263" s="228" t="s">
        <v>614</v>
      </c>
      <c r="B263" s="229">
        <v>10</v>
      </c>
      <c r="C263" s="346">
        <v>23.56</v>
      </c>
      <c r="D263" s="225" t="s">
        <v>47</v>
      </c>
      <c r="E263" s="386">
        <v>0</v>
      </c>
      <c r="F263" s="230">
        <f t="shared" si="9"/>
        <v>0</v>
      </c>
    </row>
    <row r="264" spans="1:6" ht="15.75" customHeight="1">
      <c r="A264" s="228" t="s">
        <v>118</v>
      </c>
      <c r="B264" s="229">
        <v>11</v>
      </c>
      <c r="C264" s="346">
        <v>50.88</v>
      </c>
      <c r="D264" s="225" t="s">
        <v>47</v>
      </c>
      <c r="E264" s="386">
        <v>0</v>
      </c>
      <c r="F264" s="230">
        <f t="shared" si="9"/>
        <v>0</v>
      </c>
    </row>
    <row r="265" spans="1:6" ht="15.75" customHeight="1">
      <c r="A265" s="228" t="s">
        <v>546</v>
      </c>
      <c r="B265" s="229">
        <v>12</v>
      </c>
      <c r="C265" s="346">
        <v>48.33</v>
      </c>
      <c r="D265" s="225" t="s">
        <v>47</v>
      </c>
      <c r="E265" s="386">
        <v>0</v>
      </c>
      <c r="F265" s="230">
        <f>(C265/28)*E265</f>
        <v>0</v>
      </c>
    </row>
    <row r="266" spans="1:6" ht="15.75" customHeight="1">
      <c r="A266" s="228" t="s">
        <v>547</v>
      </c>
      <c r="B266" s="229">
        <v>13</v>
      </c>
      <c r="C266" s="346">
        <v>82.56</v>
      </c>
      <c r="D266" s="225" t="s">
        <v>47</v>
      </c>
      <c r="E266" s="386">
        <v>0</v>
      </c>
      <c r="F266" s="230">
        <f t="shared" si="9"/>
        <v>0</v>
      </c>
    </row>
    <row r="267" spans="1:6" ht="15.75" customHeight="1">
      <c r="A267" s="228" t="s">
        <v>548</v>
      </c>
      <c r="B267" s="229" t="s">
        <v>549</v>
      </c>
      <c r="C267" s="346">
        <v>3.44</v>
      </c>
      <c r="D267" s="225" t="s">
        <v>47</v>
      </c>
      <c r="E267" s="386">
        <v>0</v>
      </c>
      <c r="F267" s="230">
        <f t="shared" si="9"/>
        <v>0</v>
      </c>
    </row>
    <row r="268" spans="1:6" ht="15.75" customHeight="1">
      <c r="A268" s="228" t="s">
        <v>550</v>
      </c>
      <c r="B268" s="229">
        <v>14</v>
      </c>
      <c r="C268" s="346">
        <v>20.38</v>
      </c>
      <c r="D268" s="225" t="s">
        <v>47</v>
      </c>
      <c r="E268" s="386">
        <v>0</v>
      </c>
      <c r="F268" s="230">
        <f t="shared" si="9"/>
        <v>0</v>
      </c>
    </row>
    <row r="269" spans="1:6" ht="15.75" customHeight="1">
      <c r="A269" s="228" t="s">
        <v>551</v>
      </c>
      <c r="B269" s="229">
        <v>15</v>
      </c>
      <c r="C269" s="346">
        <v>47.92</v>
      </c>
      <c r="D269" s="225" t="s">
        <v>47</v>
      </c>
      <c r="E269" s="386">
        <v>0</v>
      </c>
      <c r="F269" s="230">
        <f t="shared" si="9"/>
        <v>0</v>
      </c>
    </row>
    <row r="270" spans="1:6" ht="15.75" customHeight="1">
      <c r="A270" s="228" t="s">
        <v>552</v>
      </c>
      <c r="B270" s="229">
        <v>16</v>
      </c>
      <c r="C270" s="346">
        <v>10.49</v>
      </c>
      <c r="D270" s="225" t="s">
        <v>47</v>
      </c>
      <c r="E270" s="386">
        <v>0</v>
      </c>
      <c r="F270" s="230">
        <f t="shared" si="9"/>
        <v>0</v>
      </c>
    </row>
    <row r="271" spans="1:6" ht="15.75" customHeight="1">
      <c r="A271" s="228" t="s">
        <v>553</v>
      </c>
      <c r="B271" s="229">
        <v>17</v>
      </c>
      <c r="C271" s="346">
        <v>9.92</v>
      </c>
      <c r="D271" s="225" t="s">
        <v>47</v>
      </c>
      <c r="E271" s="386">
        <v>0</v>
      </c>
      <c r="F271" s="230">
        <f t="shared" si="9"/>
        <v>0</v>
      </c>
    </row>
    <row r="272" spans="1:6" ht="15.75" customHeight="1">
      <c r="A272" s="228" t="s">
        <v>63</v>
      </c>
      <c r="B272" s="229">
        <v>18</v>
      </c>
      <c r="C272" s="346">
        <v>15.63</v>
      </c>
      <c r="D272" s="225" t="s">
        <v>47</v>
      </c>
      <c r="E272" s="386">
        <v>0</v>
      </c>
      <c r="F272" s="230">
        <f t="shared" si="9"/>
        <v>0</v>
      </c>
    </row>
    <row r="273" spans="1:6" ht="15.75" customHeight="1">
      <c r="A273" s="228" t="s">
        <v>63</v>
      </c>
      <c r="B273" s="229">
        <v>19</v>
      </c>
      <c r="C273" s="346">
        <v>5.64</v>
      </c>
      <c r="D273" s="225" t="s">
        <v>47</v>
      </c>
      <c r="E273" s="386">
        <v>0</v>
      </c>
      <c r="F273" s="230">
        <f t="shared" si="9"/>
        <v>0</v>
      </c>
    </row>
    <row r="274" spans="1:6" ht="15.75" customHeight="1">
      <c r="A274" s="228" t="s">
        <v>553</v>
      </c>
      <c r="B274" s="229">
        <v>20</v>
      </c>
      <c r="C274" s="346">
        <v>9.5500000000000007</v>
      </c>
      <c r="D274" s="225" t="s">
        <v>47</v>
      </c>
      <c r="E274" s="386">
        <v>0</v>
      </c>
      <c r="F274" s="230">
        <f t="shared" si="9"/>
        <v>0</v>
      </c>
    </row>
    <row r="275" spans="1:6" ht="15.75" customHeight="1">
      <c r="A275" s="228" t="s">
        <v>63</v>
      </c>
      <c r="B275" s="229">
        <v>21</v>
      </c>
      <c r="C275" s="346">
        <v>10.42</v>
      </c>
      <c r="D275" s="229" t="s">
        <v>16</v>
      </c>
      <c r="E275" s="387">
        <v>20</v>
      </c>
      <c r="F275" s="230">
        <f t="shared" si="9"/>
        <v>7.4428571428571431</v>
      </c>
    </row>
    <row r="276" spans="1:6" ht="15.75" customHeight="1">
      <c r="A276" s="227" t="s">
        <v>554</v>
      </c>
      <c r="B276" s="225">
        <v>22</v>
      </c>
      <c r="C276" s="345">
        <v>40.47</v>
      </c>
      <c r="D276" s="225" t="s">
        <v>16</v>
      </c>
      <c r="E276" s="386">
        <v>20</v>
      </c>
      <c r="F276" s="226">
        <f>(C276/28)*E276</f>
        <v>28.907142857142855</v>
      </c>
    </row>
    <row r="277" spans="1:6" ht="15.75" customHeight="1">
      <c r="A277" s="227" t="s">
        <v>555</v>
      </c>
      <c r="B277" s="225">
        <v>23</v>
      </c>
      <c r="C277" s="345">
        <v>18.82</v>
      </c>
      <c r="D277" s="225" t="s">
        <v>16</v>
      </c>
      <c r="E277" s="386">
        <v>20</v>
      </c>
      <c r="F277" s="226">
        <f t="shared" si="9"/>
        <v>13.442857142857143</v>
      </c>
    </row>
    <row r="278" spans="1:6" ht="15.75" customHeight="1">
      <c r="A278" s="227" t="s">
        <v>556</v>
      </c>
      <c r="B278" s="225">
        <v>24</v>
      </c>
      <c r="C278" s="345">
        <v>16.46</v>
      </c>
      <c r="D278" s="225" t="s">
        <v>16</v>
      </c>
      <c r="E278" s="386">
        <v>20</v>
      </c>
      <c r="F278" s="226">
        <f t="shared" si="9"/>
        <v>11.757142857142856</v>
      </c>
    </row>
    <row r="279" spans="1:6" ht="15.75" customHeight="1">
      <c r="A279" s="227" t="s">
        <v>118</v>
      </c>
      <c r="B279" s="225">
        <v>25</v>
      </c>
      <c r="C279" s="345">
        <v>32.35</v>
      </c>
      <c r="D279" s="225" t="s">
        <v>16</v>
      </c>
      <c r="E279" s="386">
        <v>20</v>
      </c>
      <c r="F279" s="226">
        <f t="shared" si="9"/>
        <v>23.107142857142861</v>
      </c>
    </row>
    <row r="280" spans="1:6" ht="15.75" customHeight="1">
      <c r="A280" s="227" t="s">
        <v>557</v>
      </c>
      <c r="B280" s="225">
        <v>26</v>
      </c>
      <c r="C280" s="345">
        <v>12.59</v>
      </c>
      <c r="D280" s="225" t="s">
        <v>16</v>
      </c>
      <c r="E280" s="386">
        <v>20</v>
      </c>
      <c r="F280" s="226">
        <f t="shared" si="9"/>
        <v>8.992857142857142</v>
      </c>
    </row>
    <row r="281" spans="1:6" ht="15.75" customHeight="1">
      <c r="A281" s="227" t="s">
        <v>558</v>
      </c>
      <c r="B281" s="225" t="s">
        <v>559</v>
      </c>
      <c r="C281" s="345">
        <v>3.82</v>
      </c>
      <c r="D281" s="225" t="s">
        <v>21</v>
      </c>
      <c r="E281" s="386">
        <v>4</v>
      </c>
      <c r="F281" s="226">
        <f t="shared" si="9"/>
        <v>0.54571428571428571</v>
      </c>
    </row>
    <row r="282" spans="1:6" ht="15.75" customHeight="1">
      <c r="A282" s="227" t="s">
        <v>560</v>
      </c>
      <c r="B282" s="225">
        <v>27</v>
      </c>
      <c r="C282" s="345">
        <v>12.51</v>
      </c>
      <c r="D282" s="225" t="s">
        <v>16</v>
      </c>
      <c r="E282" s="386">
        <v>20</v>
      </c>
      <c r="F282" s="226">
        <f t="shared" si="9"/>
        <v>8.9357142857142851</v>
      </c>
    </row>
    <row r="283" spans="1:6" ht="15.75" customHeight="1">
      <c r="A283" s="227" t="s">
        <v>539</v>
      </c>
      <c r="B283" s="225">
        <v>28</v>
      </c>
      <c r="C283" s="345">
        <v>25.31</v>
      </c>
      <c r="D283" s="225" t="s">
        <v>16</v>
      </c>
      <c r="E283" s="386">
        <v>20</v>
      </c>
      <c r="F283" s="226">
        <f t="shared" si="9"/>
        <v>18.078571428571429</v>
      </c>
    </row>
    <row r="284" spans="1:6" ht="15.75" customHeight="1">
      <c r="A284" s="227" t="s">
        <v>91</v>
      </c>
      <c r="B284" s="225">
        <v>29</v>
      </c>
      <c r="C284" s="345">
        <v>128.6</v>
      </c>
      <c r="D284" s="225" t="s">
        <v>16</v>
      </c>
      <c r="E284" s="386">
        <v>20</v>
      </c>
      <c r="F284" s="226">
        <f t="shared" si="9"/>
        <v>91.857142857142847</v>
      </c>
    </row>
    <row r="285" spans="1:6" ht="15.75" customHeight="1">
      <c r="A285" s="227" t="s">
        <v>561</v>
      </c>
      <c r="B285" s="225">
        <v>30</v>
      </c>
      <c r="C285" s="345">
        <v>74.87</v>
      </c>
      <c r="D285" s="225" t="s">
        <v>16</v>
      </c>
      <c r="E285" s="386">
        <v>20</v>
      </c>
      <c r="F285" s="226">
        <f t="shared" si="9"/>
        <v>53.478571428571435</v>
      </c>
    </row>
    <row r="286" spans="1:6" ht="15.75" customHeight="1">
      <c r="A286" s="227" t="s">
        <v>562</v>
      </c>
      <c r="B286" s="225">
        <v>31</v>
      </c>
      <c r="C286" s="345">
        <v>48.18</v>
      </c>
      <c r="D286" s="225" t="s">
        <v>47</v>
      </c>
      <c r="E286" s="386"/>
      <c r="F286" s="226">
        <f t="shared" si="9"/>
        <v>0</v>
      </c>
    </row>
    <row r="287" spans="1:6" ht="15.75" customHeight="1">
      <c r="A287" s="227" t="s">
        <v>563</v>
      </c>
      <c r="B287" s="225">
        <v>32</v>
      </c>
      <c r="C287" s="345">
        <v>198.24</v>
      </c>
      <c r="D287" s="225" t="s">
        <v>47</v>
      </c>
      <c r="E287" s="386"/>
      <c r="F287" s="226">
        <f t="shared" si="9"/>
        <v>0</v>
      </c>
    </row>
    <row r="288" spans="1:6" ht="15.75" customHeight="1">
      <c r="A288" s="227" t="s">
        <v>564</v>
      </c>
      <c r="B288" s="225">
        <v>33</v>
      </c>
      <c r="C288" s="345">
        <v>85.18</v>
      </c>
      <c r="D288" s="225" t="s">
        <v>47</v>
      </c>
      <c r="E288" s="386"/>
      <c r="F288" s="226">
        <f t="shared" si="9"/>
        <v>0</v>
      </c>
    </row>
    <row r="289" spans="1:6" ht="15.75" customHeight="1">
      <c r="A289" s="227" t="s">
        <v>118</v>
      </c>
      <c r="B289" s="225">
        <v>34</v>
      </c>
      <c r="C289" s="345">
        <v>89.31</v>
      </c>
      <c r="D289" s="225" t="s">
        <v>16</v>
      </c>
      <c r="E289" s="386">
        <v>20</v>
      </c>
      <c r="F289" s="226">
        <f t="shared" si="9"/>
        <v>63.792857142857144</v>
      </c>
    </row>
    <row r="290" spans="1:6" ht="15.75" customHeight="1">
      <c r="A290" s="227" t="s">
        <v>282</v>
      </c>
      <c r="B290" s="225">
        <v>35</v>
      </c>
      <c r="C290" s="345">
        <v>29.08</v>
      </c>
      <c r="D290" s="225" t="s">
        <v>16</v>
      </c>
      <c r="E290" s="386">
        <v>20</v>
      </c>
      <c r="F290" s="226">
        <f t="shared" si="9"/>
        <v>20.771428571428569</v>
      </c>
    </row>
    <row r="291" spans="1:6" ht="15.75" customHeight="1">
      <c r="A291" s="227" t="s">
        <v>565</v>
      </c>
      <c r="B291" s="225"/>
      <c r="C291" s="345">
        <v>5.0199999999999996</v>
      </c>
      <c r="D291" s="225" t="s">
        <v>16</v>
      </c>
      <c r="E291" s="386">
        <v>20</v>
      </c>
      <c r="F291" s="226">
        <f t="shared" si="9"/>
        <v>3.5857142857142854</v>
      </c>
    </row>
    <row r="292" spans="1:6" ht="15.75" customHeight="1">
      <c r="A292" s="227" t="s">
        <v>538</v>
      </c>
      <c r="B292" s="225">
        <v>36</v>
      </c>
      <c r="C292" s="345">
        <v>3.98</v>
      </c>
      <c r="D292" s="225" t="s">
        <v>16</v>
      </c>
      <c r="E292" s="386">
        <v>20</v>
      </c>
      <c r="F292" s="226">
        <f t="shared" si="9"/>
        <v>2.842857142857143</v>
      </c>
    </row>
    <row r="293" spans="1:6" ht="15.75" customHeight="1">
      <c r="A293" s="236" t="s">
        <v>163</v>
      </c>
      <c r="B293" s="232"/>
      <c r="C293" s="347">
        <f>SUM(C254:C292)</f>
        <v>1295.43</v>
      </c>
      <c r="D293" s="232"/>
      <c r="E293" s="388"/>
      <c r="F293" s="234">
        <f>SUM(F254:F292)</f>
        <v>357.53857142857146</v>
      </c>
    </row>
    <row r="294" spans="1:6" ht="15.75" customHeight="1">
      <c r="A294" s="235" t="s">
        <v>566</v>
      </c>
      <c r="B294" s="225"/>
      <c r="C294" s="345"/>
      <c r="D294" s="225"/>
      <c r="E294" s="386"/>
      <c r="F294" s="226"/>
    </row>
    <row r="295" spans="1:6" ht="15.75" customHeight="1">
      <c r="A295" s="227" t="s">
        <v>458</v>
      </c>
      <c r="B295" s="225"/>
      <c r="C295" s="345">
        <v>7</v>
      </c>
      <c r="D295" s="225" t="s">
        <v>16</v>
      </c>
      <c r="E295" s="386">
        <v>20</v>
      </c>
      <c r="F295" s="226">
        <f>(C295/28)*E295</f>
        <v>5</v>
      </c>
    </row>
    <row r="296" spans="1:6" ht="15.75" customHeight="1">
      <c r="A296" s="227" t="s">
        <v>458</v>
      </c>
      <c r="B296" s="225"/>
      <c r="C296" s="345">
        <v>35.5</v>
      </c>
      <c r="D296" s="225" t="s">
        <v>16</v>
      </c>
      <c r="E296" s="386">
        <v>20</v>
      </c>
      <c r="F296" s="226">
        <f t="shared" ref="F296:F320" si="10">(C296/28)*E296</f>
        <v>25.357142857142854</v>
      </c>
    </row>
    <row r="297" spans="1:6" ht="15.75" customHeight="1">
      <c r="A297" s="227" t="s">
        <v>458</v>
      </c>
      <c r="B297" s="225"/>
      <c r="C297" s="345">
        <v>25.3</v>
      </c>
      <c r="D297" s="225" t="s">
        <v>16</v>
      </c>
      <c r="E297" s="386">
        <v>20</v>
      </c>
      <c r="F297" s="226">
        <f t="shared" si="10"/>
        <v>18.071428571428573</v>
      </c>
    </row>
    <row r="298" spans="1:6" ht="15.75" customHeight="1">
      <c r="A298" s="227" t="s">
        <v>458</v>
      </c>
      <c r="B298" s="225"/>
      <c r="C298" s="345">
        <v>88.7</v>
      </c>
      <c r="D298" s="225" t="s">
        <v>16</v>
      </c>
      <c r="E298" s="386">
        <v>20</v>
      </c>
      <c r="F298" s="226">
        <f t="shared" si="10"/>
        <v>63.357142857142861</v>
      </c>
    </row>
    <row r="299" spans="1:6" ht="15.75" customHeight="1">
      <c r="A299" s="227" t="s">
        <v>458</v>
      </c>
      <c r="B299" s="225"/>
      <c r="C299" s="345">
        <v>43.3</v>
      </c>
      <c r="D299" s="225" t="s">
        <v>16</v>
      </c>
      <c r="E299" s="386">
        <v>20</v>
      </c>
      <c r="F299" s="226">
        <f t="shared" si="10"/>
        <v>30.928571428571423</v>
      </c>
    </row>
    <row r="300" spans="1:6" ht="15.75" customHeight="1">
      <c r="A300" s="227" t="s">
        <v>567</v>
      </c>
      <c r="B300" s="225"/>
      <c r="C300" s="345">
        <v>18.5</v>
      </c>
      <c r="D300" s="225" t="s">
        <v>16</v>
      </c>
      <c r="E300" s="386">
        <v>20</v>
      </c>
      <c r="F300" s="226">
        <f t="shared" si="10"/>
        <v>13.214285714285714</v>
      </c>
    </row>
    <row r="301" spans="1:6" ht="15.75" customHeight="1">
      <c r="A301" s="227" t="s">
        <v>567</v>
      </c>
      <c r="B301" s="225"/>
      <c r="C301" s="345">
        <v>33.6</v>
      </c>
      <c r="D301" s="225" t="s">
        <v>16</v>
      </c>
      <c r="E301" s="386">
        <v>20</v>
      </c>
      <c r="F301" s="226">
        <f t="shared" si="10"/>
        <v>24</v>
      </c>
    </row>
    <row r="302" spans="1:6" ht="15.75" customHeight="1">
      <c r="A302" s="227" t="s">
        <v>515</v>
      </c>
      <c r="B302" s="225"/>
      <c r="C302" s="345">
        <v>10.5</v>
      </c>
      <c r="D302" s="225" t="s">
        <v>16</v>
      </c>
      <c r="E302" s="386">
        <v>20</v>
      </c>
      <c r="F302" s="226">
        <f t="shared" si="10"/>
        <v>7.5</v>
      </c>
    </row>
    <row r="303" spans="1:6" ht="15.75" customHeight="1">
      <c r="A303" s="227" t="s">
        <v>568</v>
      </c>
      <c r="B303" s="225">
        <v>1</v>
      </c>
      <c r="C303" s="345">
        <v>20.399999999999999</v>
      </c>
      <c r="D303" s="225" t="s">
        <v>47</v>
      </c>
      <c r="E303" s="386"/>
      <c r="F303" s="226">
        <f t="shared" si="10"/>
        <v>0</v>
      </c>
    </row>
    <row r="304" spans="1:6" ht="15.75" customHeight="1">
      <c r="A304" s="227" t="s">
        <v>569</v>
      </c>
      <c r="B304" s="225">
        <v>12</v>
      </c>
      <c r="C304" s="345">
        <v>40.4</v>
      </c>
      <c r="D304" s="225" t="s">
        <v>16</v>
      </c>
      <c r="E304" s="386">
        <v>20</v>
      </c>
      <c r="F304" s="226">
        <f t="shared" si="10"/>
        <v>28.857142857142858</v>
      </c>
    </row>
    <row r="305" spans="1:6" ht="15.75" customHeight="1">
      <c r="A305" s="227" t="s">
        <v>570</v>
      </c>
      <c r="B305" s="225">
        <v>13</v>
      </c>
      <c r="C305" s="345">
        <v>61.4</v>
      </c>
      <c r="D305" s="225" t="s">
        <v>16</v>
      </c>
      <c r="E305" s="386">
        <v>20</v>
      </c>
      <c r="F305" s="226">
        <f t="shared" si="10"/>
        <v>43.857142857142854</v>
      </c>
    </row>
    <row r="306" spans="1:6" ht="15.75" customHeight="1">
      <c r="A306" s="227" t="s">
        <v>332</v>
      </c>
      <c r="B306" s="225">
        <v>14</v>
      </c>
      <c r="C306" s="345">
        <v>19.5</v>
      </c>
      <c r="D306" s="225" t="s">
        <v>16</v>
      </c>
      <c r="E306" s="386">
        <v>20</v>
      </c>
      <c r="F306" s="226">
        <f t="shared" si="10"/>
        <v>13.928571428571427</v>
      </c>
    </row>
    <row r="307" spans="1:6" ht="15.75" customHeight="1">
      <c r="A307" s="227" t="s">
        <v>571</v>
      </c>
      <c r="B307" s="225">
        <v>15</v>
      </c>
      <c r="C307" s="345">
        <v>102.6</v>
      </c>
      <c r="D307" s="225" t="s">
        <v>16</v>
      </c>
      <c r="E307" s="386">
        <v>20</v>
      </c>
      <c r="F307" s="226">
        <f t="shared" si="10"/>
        <v>73.285714285714278</v>
      </c>
    </row>
    <row r="308" spans="1:6" ht="15.75" customHeight="1">
      <c r="A308" s="227" t="s">
        <v>332</v>
      </c>
      <c r="B308" s="225">
        <v>16</v>
      </c>
      <c r="C308" s="345">
        <v>19.600000000000001</v>
      </c>
      <c r="D308" s="225" t="s">
        <v>16</v>
      </c>
      <c r="E308" s="386">
        <v>20</v>
      </c>
      <c r="F308" s="226">
        <f t="shared" si="10"/>
        <v>14.000000000000002</v>
      </c>
    </row>
    <row r="309" spans="1:6" ht="15.75" customHeight="1">
      <c r="A309" s="227" t="s">
        <v>572</v>
      </c>
      <c r="B309" s="225">
        <v>18</v>
      </c>
      <c r="C309" s="345">
        <v>61.1</v>
      </c>
      <c r="D309" s="225" t="s">
        <v>16</v>
      </c>
      <c r="E309" s="386">
        <v>20</v>
      </c>
      <c r="F309" s="226">
        <f t="shared" si="10"/>
        <v>43.642857142857146</v>
      </c>
    </row>
    <row r="310" spans="1:6" ht="15.75" customHeight="1">
      <c r="A310" s="227" t="s">
        <v>332</v>
      </c>
      <c r="B310" s="225">
        <v>19</v>
      </c>
      <c r="C310" s="345">
        <v>19.600000000000001</v>
      </c>
      <c r="D310" s="225" t="s">
        <v>16</v>
      </c>
      <c r="E310" s="386">
        <v>20</v>
      </c>
      <c r="F310" s="226">
        <f t="shared" si="10"/>
        <v>14.000000000000002</v>
      </c>
    </row>
    <row r="311" spans="1:6" ht="15.75" customHeight="1">
      <c r="A311" s="227" t="s">
        <v>573</v>
      </c>
      <c r="B311" s="225">
        <v>20</v>
      </c>
      <c r="C311" s="345">
        <v>40.5</v>
      </c>
      <c r="D311" s="225" t="s">
        <v>16</v>
      </c>
      <c r="E311" s="386">
        <v>20</v>
      </c>
      <c r="F311" s="226">
        <f t="shared" si="10"/>
        <v>28.928571428571427</v>
      </c>
    </row>
    <row r="312" spans="1:6" ht="15.75" customHeight="1">
      <c r="A312" s="227" t="s">
        <v>332</v>
      </c>
      <c r="B312" s="225">
        <v>21</v>
      </c>
      <c r="C312" s="345">
        <v>19.899999999999999</v>
      </c>
      <c r="D312" s="225" t="s">
        <v>16</v>
      </c>
      <c r="E312" s="386">
        <v>20</v>
      </c>
      <c r="F312" s="226">
        <f t="shared" si="10"/>
        <v>14.214285714285712</v>
      </c>
    </row>
    <row r="313" spans="1:6" ht="15.75" customHeight="1">
      <c r="A313" s="227" t="s">
        <v>332</v>
      </c>
      <c r="B313" s="225">
        <v>22</v>
      </c>
      <c r="C313" s="345">
        <v>19.600000000000001</v>
      </c>
      <c r="D313" s="225" t="s">
        <v>16</v>
      </c>
      <c r="E313" s="386">
        <v>20</v>
      </c>
      <c r="F313" s="226">
        <f t="shared" si="10"/>
        <v>14.000000000000002</v>
      </c>
    </row>
    <row r="314" spans="1:6" ht="15.75" customHeight="1">
      <c r="A314" s="227" t="s">
        <v>18</v>
      </c>
      <c r="B314" s="225">
        <v>24</v>
      </c>
      <c r="C314" s="345">
        <v>12</v>
      </c>
      <c r="D314" s="225" t="s">
        <v>16</v>
      </c>
      <c r="E314" s="386">
        <v>20</v>
      </c>
      <c r="F314" s="226">
        <f t="shared" si="10"/>
        <v>8.5714285714285712</v>
      </c>
    </row>
    <row r="315" spans="1:6" ht="15.75" customHeight="1">
      <c r="A315" s="227" t="s">
        <v>18</v>
      </c>
      <c r="B315" s="225">
        <v>25</v>
      </c>
      <c r="C315" s="345">
        <v>12</v>
      </c>
      <c r="D315" s="225" t="s">
        <v>16</v>
      </c>
      <c r="E315" s="386">
        <v>20</v>
      </c>
      <c r="F315" s="226">
        <f t="shared" si="10"/>
        <v>8.5714285714285712</v>
      </c>
    </row>
    <row r="316" spans="1:6" ht="15.75" customHeight="1">
      <c r="A316" s="227" t="s">
        <v>332</v>
      </c>
      <c r="B316" s="225">
        <v>27</v>
      </c>
      <c r="C316" s="345">
        <v>19.600000000000001</v>
      </c>
      <c r="D316" s="225" t="s">
        <v>16</v>
      </c>
      <c r="E316" s="386">
        <v>20</v>
      </c>
      <c r="F316" s="226">
        <f t="shared" si="10"/>
        <v>14.000000000000002</v>
      </c>
    </row>
    <row r="317" spans="1:6" ht="15.75" customHeight="1">
      <c r="A317" s="227" t="s">
        <v>574</v>
      </c>
      <c r="B317" s="225">
        <v>28</v>
      </c>
      <c r="C317" s="345">
        <v>102.4</v>
      </c>
      <c r="D317" s="225" t="s">
        <v>16</v>
      </c>
      <c r="E317" s="386">
        <v>20</v>
      </c>
      <c r="F317" s="226">
        <f t="shared" si="10"/>
        <v>73.142857142857153</v>
      </c>
    </row>
    <row r="318" spans="1:6" ht="15.75" customHeight="1">
      <c r="A318" s="227" t="s">
        <v>575</v>
      </c>
      <c r="B318" s="225">
        <v>29</v>
      </c>
      <c r="C318" s="345">
        <v>102.4</v>
      </c>
      <c r="D318" s="225" t="s">
        <v>16</v>
      </c>
      <c r="E318" s="386">
        <v>20</v>
      </c>
      <c r="F318" s="226">
        <f t="shared" si="10"/>
        <v>73.142857142857153</v>
      </c>
    </row>
    <row r="319" spans="1:6" ht="15.75" customHeight="1">
      <c r="A319" s="227" t="s">
        <v>332</v>
      </c>
      <c r="B319" s="225">
        <v>30</v>
      </c>
      <c r="C319" s="345">
        <v>19.600000000000001</v>
      </c>
      <c r="D319" s="225" t="s">
        <v>16</v>
      </c>
      <c r="E319" s="386">
        <v>20</v>
      </c>
      <c r="F319" s="226">
        <f t="shared" si="10"/>
        <v>14.000000000000002</v>
      </c>
    </row>
    <row r="320" spans="1:6" ht="15.75" customHeight="1">
      <c r="A320" s="227" t="s">
        <v>576</v>
      </c>
      <c r="B320" s="225">
        <v>32</v>
      </c>
      <c r="C320" s="345">
        <v>2.4</v>
      </c>
      <c r="D320" s="225" t="s">
        <v>47</v>
      </c>
      <c r="E320" s="386"/>
      <c r="F320" s="226">
        <f t="shared" si="10"/>
        <v>0</v>
      </c>
    </row>
    <row r="321" spans="1:6" ht="15.75" customHeight="1">
      <c r="A321" s="236" t="s">
        <v>163</v>
      </c>
      <c r="B321" s="232"/>
      <c r="C321" s="347">
        <f>SUM(C295:C320)</f>
        <v>957.4</v>
      </c>
      <c r="D321" s="232"/>
      <c r="E321" s="388"/>
      <c r="F321" s="234">
        <f>SUM(F295:F320)</f>
        <v>667.57142857142856</v>
      </c>
    </row>
    <row r="322" spans="1:6" ht="15.75" customHeight="1">
      <c r="A322" s="235" t="s">
        <v>615</v>
      </c>
      <c r="B322" s="225"/>
      <c r="C322" s="345"/>
      <c r="D322" s="225"/>
      <c r="E322" s="386"/>
      <c r="F322" s="226"/>
    </row>
    <row r="323" spans="1:6" ht="15.75" customHeight="1">
      <c r="A323" s="227" t="s">
        <v>458</v>
      </c>
      <c r="B323" s="225"/>
      <c r="C323" s="345">
        <v>31.7</v>
      </c>
      <c r="D323" s="225" t="s">
        <v>16</v>
      </c>
      <c r="E323" s="386">
        <v>20</v>
      </c>
      <c r="F323" s="226">
        <f>(C323/28)*E323</f>
        <v>22.642857142857142</v>
      </c>
    </row>
    <row r="324" spans="1:6" ht="15.75" customHeight="1">
      <c r="A324" s="227" t="s">
        <v>458</v>
      </c>
      <c r="B324" s="225"/>
      <c r="C324" s="345">
        <v>33.5</v>
      </c>
      <c r="D324" s="225" t="s">
        <v>16</v>
      </c>
      <c r="E324" s="386">
        <v>20</v>
      </c>
      <c r="F324" s="226">
        <f t="shared" ref="F324:F353" si="11">(C324/28)*E324</f>
        <v>23.928571428571427</v>
      </c>
    </row>
    <row r="325" spans="1:6" ht="15.75" customHeight="1">
      <c r="A325" s="227" t="s">
        <v>458</v>
      </c>
      <c r="B325" s="225"/>
      <c r="C325" s="345">
        <v>25.3</v>
      </c>
      <c r="D325" s="225" t="s">
        <v>16</v>
      </c>
      <c r="E325" s="386">
        <v>20</v>
      </c>
      <c r="F325" s="226">
        <f t="shared" si="11"/>
        <v>18.071428571428573</v>
      </c>
    </row>
    <row r="326" spans="1:6" ht="15.75" customHeight="1">
      <c r="A326" s="227" t="s">
        <v>458</v>
      </c>
      <c r="B326" s="225"/>
      <c r="C326" s="345">
        <v>88.7</v>
      </c>
      <c r="D326" s="225" t="s">
        <v>16</v>
      </c>
      <c r="E326" s="386">
        <v>20</v>
      </c>
      <c r="F326" s="226">
        <f t="shared" si="11"/>
        <v>63.357142857142861</v>
      </c>
    </row>
    <row r="327" spans="1:6" ht="15.75" customHeight="1">
      <c r="A327" s="227" t="s">
        <v>458</v>
      </c>
      <c r="B327" s="225"/>
      <c r="C327" s="345">
        <v>50.3</v>
      </c>
      <c r="D327" s="225" t="s">
        <v>16</v>
      </c>
      <c r="E327" s="386">
        <v>20</v>
      </c>
      <c r="F327" s="226">
        <f t="shared" si="11"/>
        <v>35.928571428571423</v>
      </c>
    </row>
    <row r="328" spans="1:6" ht="15.75" customHeight="1">
      <c r="A328" s="227" t="s">
        <v>577</v>
      </c>
      <c r="B328" s="225">
        <v>109</v>
      </c>
      <c r="C328" s="345">
        <v>31.7</v>
      </c>
      <c r="D328" s="225" t="s">
        <v>47</v>
      </c>
      <c r="E328" s="386"/>
      <c r="F328" s="226">
        <f t="shared" si="11"/>
        <v>0</v>
      </c>
    </row>
    <row r="329" spans="1:6" ht="15.75" customHeight="1">
      <c r="A329" s="227" t="s">
        <v>332</v>
      </c>
      <c r="B329" s="225">
        <v>112</v>
      </c>
      <c r="C329" s="345">
        <v>19.8</v>
      </c>
      <c r="D329" s="225" t="s">
        <v>14</v>
      </c>
      <c r="E329" s="386">
        <v>12</v>
      </c>
      <c r="F329" s="226">
        <f t="shared" si="11"/>
        <v>8.4857142857142858</v>
      </c>
    </row>
    <row r="330" spans="1:6" ht="15.75" customHeight="1">
      <c r="A330" s="227" t="s">
        <v>578</v>
      </c>
      <c r="B330" s="225">
        <v>113</v>
      </c>
      <c r="C330" s="345">
        <v>103.4</v>
      </c>
      <c r="D330" s="225" t="s">
        <v>14</v>
      </c>
      <c r="E330" s="386">
        <v>12</v>
      </c>
      <c r="F330" s="226">
        <f t="shared" si="11"/>
        <v>44.314285714285717</v>
      </c>
    </row>
    <row r="331" spans="1:6" ht="15.75" customHeight="1">
      <c r="A331" s="227" t="s">
        <v>332</v>
      </c>
      <c r="B331" s="225">
        <v>114</v>
      </c>
      <c r="C331" s="345">
        <v>19.5</v>
      </c>
      <c r="D331" s="225" t="s">
        <v>14</v>
      </c>
      <c r="E331" s="386">
        <v>12</v>
      </c>
      <c r="F331" s="226">
        <f t="shared" si="11"/>
        <v>8.3571428571428577</v>
      </c>
    </row>
    <row r="332" spans="1:6" ht="15.75" customHeight="1">
      <c r="A332" s="227" t="s">
        <v>332</v>
      </c>
      <c r="B332" s="225">
        <v>115</v>
      </c>
      <c r="C332" s="345">
        <v>19.899999999999999</v>
      </c>
      <c r="D332" s="225" t="s">
        <v>14</v>
      </c>
      <c r="E332" s="386">
        <v>12</v>
      </c>
      <c r="F332" s="226">
        <f t="shared" si="11"/>
        <v>8.5285714285714285</v>
      </c>
    </row>
    <row r="333" spans="1:6" ht="15.75" customHeight="1">
      <c r="A333" s="227" t="s">
        <v>332</v>
      </c>
      <c r="B333" s="225">
        <v>116</v>
      </c>
      <c r="C333" s="345">
        <v>19.899999999999999</v>
      </c>
      <c r="D333" s="225" t="s">
        <v>14</v>
      </c>
      <c r="E333" s="386">
        <v>12</v>
      </c>
      <c r="F333" s="226">
        <f t="shared" si="11"/>
        <v>8.5285714285714285</v>
      </c>
    </row>
    <row r="334" spans="1:6" ht="15.75" customHeight="1">
      <c r="A334" s="227" t="s">
        <v>332</v>
      </c>
      <c r="B334" s="225">
        <v>117</v>
      </c>
      <c r="C334" s="345">
        <v>19.899999999999999</v>
      </c>
      <c r="D334" s="225" t="s">
        <v>14</v>
      </c>
      <c r="E334" s="386">
        <v>12</v>
      </c>
      <c r="F334" s="226">
        <f t="shared" si="11"/>
        <v>8.5285714285714285</v>
      </c>
    </row>
    <row r="335" spans="1:6" ht="15.75" customHeight="1">
      <c r="A335" s="227" t="s">
        <v>332</v>
      </c>
      <c r="B335" s="225">
        <v>118</v>
      </c>
      <c r="C335" s="345">
        <v>19.899999999999999</v>
      </c>
      <c r="D335" s="225" t="s">
        <v>14</v>
      </c>
      <c r="E335" s="386">
        <v>12</v>
      </c>
      <c r="F335" s="226">
        <f t="shared" si="11"/>
        <v>8.5285714285714285</v>
      </c>
    </row>
    <row r="336" spans="1:6" ht="15.75" customHeight="1">
      <c r="A336" s="227" t="s">
        <v>577</v>
      </c>
      <c r="B336" s="225">
        <v>119</v>
      </c>
      <c r="C336" s="345">
        <v>19.600000000000001</v>
      </c>
      <c r="D336" s="225" t="s">
        <v>14</v>
      </c>
      <c r="E336" s="386">
        <v>12</v>
      </c>
      <c r="F336" s="226">
        <f t="shared" si="11"/>
        <v>8.4</v>
      </c>
    </row>
    <row r="337" spans="1:6" ht="15.75" customHeight="1">
      <c r="A337" s="227" t="s">
        <v>332</v>
      </c>
      <c r="B337" s="225">
        <v>121</v>
      </c>
      <c r="C337" s="345">
        <v>19.5</v>
      </c>
      <c r="D337" s="225" t="s">
        <v>14</v>
      </c>
      <c r="E337" s="386">
        <v>12</v>
      </c>
      <c r="F337" s="226">
        <f t="shared" si="11"/>
        <v>8.3571428571428577</v>
      </c>
    </row>
    <row r="338" spans="1:6" ht="15.75" customHeight="1">
      <c r="A338" s="227" t="s">
        <v>332</v>
      </c>
      <c r="B338" s="225">
        <v>122</v>
      </c>
      <c r="C338" s="345">
        <v>19.899999999999999</v>
      </c>
      <c r="D338" s="225" t="s">
        <v>14</v>
      </c>
      <c r="E338" s="386">
        <v>12</v>
      </c>
      <c r="F338" s="226">
        <f t="shared" si="11"/>
        <v>8.5285714285714285</v>
      </c>
    </row>
    <row r="339" spans="1:6" ht="15.75" customHeight="1">
      <c r="A339" s="227" t="s">
        <v>579</v>
      </c>
      <c r="B339" s="225">
        <v>123</v>
      </c>
      <c r="C339" s="345">
        <v>40.299999999999997</v>
      </c>
      <c r="D339" s="225" t="s">
        <v>16</v>
      </c>
      <c r="E339" s="386">
        <v>20</v>
      </c>
      <c r="F339" s="226">
        <f t="shared" si="11"/>
        <v>28.785714285714285</v>
      </c>
    </row>
    <row r="340" spans="1:6" ht="15.75" customHeight="1">
      <c r="A340" s="227" t="s">
        <v>579</v>
      </c>
      <c r="B340" s="225">
        <v>124</v>
      </c>
      <c r="C340" s="345">
        <v>40.299999999999997</v>
      </c>
      <c r="D340" s="225" t="s">
        <v>16</v>
      </c>
      <c r="E340" s="386">
        <v>20</v>
      </c>
      <c r="F340" s="226">
        <f t="shared" si="11"/>
        <v>28.785714285714285</v>
      </c>
    </row>
    <row r="341" spans="1:6" ht="15.75" customHeight="1">
      <c r="A341" s="227" t="s">
        <v>579</v>
      </c>
      <c r="B341" s="225">
        <v>125</v>
      </c>
      <c r="C341" s="345">
        <v>40.299999999999997</v>
      </c>
      <c r="D341" s="225" t="s">
        <v>16</v>
      </c>
      <c r="E341" s="386">
        <v>20</v>
      </c>
      <c r="F341" s="226">
        <f t="shared" si="11"/>
        <v>28.785714285714285</v>
      </c>
    </row>
    <row r="342" spans="1:6" ht="15.75" customHeight="1">
      <c r="A342" s="227" t="s">
        <v>18</v>
      </c>
      <c r="B342" s="225">
        <v>127</v>
      </c>
      <c r="C342" s="345">
        <v>12</v>
      </c>
      <c r="D342" s="225" t="s">
        <v>16</v>
      </c>
      <c r="E342" s="386">
        <v>20</v>
      </c>
      <c r="F342" s="226">
        <f t="shared" si="11"/>
        <v>8.5714285714285712</v>
      </c>
    </row>
    <row r="343" spans="1:6" ht="15.75" customHeight="1">
      <c r="A343" s="227" t="s">
        <v>18</v>
      </c>
      <c r="B343" s="225">
        <v>128</v>
      </c>
      <c r="C343" s="345">
        <v>12</v>
      </c>
      <c r="D343" s="225" t="s">
        <v>16</v>
      </c>
      <c r="E343" s="386">
        <v>20</v>
      </c>
      <c r="F343" s="226">
        <f t="shared" si="11"/>
        <v>8.5714285714285712</v>
      </c>
    </row>
    <row r="344" spans="1:6" ht="15.75" customHeight="1">
      <c r="A344" s="227" t="s">
        <v>579</v>
      </c>
      <c r="B344" s="225">
        <v>130</v>
      </c>
      <c r="C344" s="345">
        <v>40.5</v>
      </c>
      <c r="D344" s="225" t="s">
        <v>16</v>
      </c>
      <c r="E344" s="386">
        <v>20</v>
      </c>
      <c r="F344" s="226">
        <f t="shared" si="11"/>
        <v>28.928571428571427</v>
      </c>
    </row>
    <row r="345" spans="1:6" ht="15.75" customHeight="1">
      <c r="A345" s="227" t="s">
        <v>579</v>
      </c>
      <c r="B345" s="225">
        <v>131</v>
      </c>
      <c r="C345" s="345">
        <v>19.899999999999999</v>
      </c>
      <c r="D345" s="225" t="s">
        <v>16</v>
      </c>
      <c r="E345" s="386">
        <v>20</v>
      </c>
      <c r="F345" s="226">
        <f t="shared" si="11"/>
        <v>14.214285714285712</v>
      </c>
    </row>
    <row r="346" spans="1:6" ht="15.75" customHeight="1">
      <c r="A346" s="227" t="s">
        <v>332</v>
      </c>
      <c r="B346" s="225">
        <v>132</v>
      </c>
      <c r="C346" s="345">
        <v>19.899999999999999</v>
      </c>
      <c r="D346" s="225" t="s">
        <v>14</v>
      </c>
      <c r="E346" s="386">
        <v>12</v>
      </c>
      <c r="F346" s="226">
        <f t="shared" si="11"/>
        <v>8.5285714285714285</v>
      </c>
    </row>
    <row r="347" spans="1:6" ht="15.75" customHeight="1">
      <c r="A347" s="227" t="s">
        <v>332</v>
      </c>
      <c r="B347" s="225">
        <v>133</v>
      </c>
      <c r="C347" s="345">
        <v>19.8</v>
      </c>
      <c r="D347" s="225" t="s">
        <v>14</v>
      </c>
      <c r="E347" s="386">
        <v>12</v>
      </c>
      <c r="F347" s="226">
        <f t="shared" si="11"/>
        <v>8.4857142857142858</v>
      </c>
    </row>
    <row r="348" spans="1:6" ht="15.75" customHeight="1">
      <c r="A348" s="227" t="s">
        <v>332</v>
      </c>
      <c r="B348" s="225">
        <v>134</v>
      </c>
      <c r="C348" s="345">
        <v>19.5</v>
      </c>
      <c r="D348" s="225" t="s">
        <v>14</v>
      </c>
      <c r="E348" s="386">
        <v>12</v>
      </c>
      <c r="F348" s="226">
        <f t="shared" si="11"/>
        <v>8.3571428571428577</v>
      </c>
    </row>
    <row r="349" spans="1:6" ht="15.75" customHeight="1">
      <c r="A349" s="227" t="s">
        <v>578</v>
      </c>
      <c r="B349" s="225">
        <v>135</v>
      </c>
      <c r="C349" s="345">
        <v>102.4</v>
      </c>
      <c r="D349" s="225" t="s">
        <v>14</v>
      </c>
      <c r="E349" s="386">
        <v>12</v>
      </c>
      <c r="F349" s="226">
        <f t="shared" si="11"/>
        <v>43.885714285714286</v>
      </c>
    </row>
    <row r="350" spans="1:6" ht="15.75" customHeight="1">
      <c r="A350" s="227" t="s">
        <v>332</v>
      </c>
      <c r="B350" s="225">
        <v>135</v>
      </c>
      <c r="C350" s="345">
        <v>19.5</v>
      </c>
      <c r="D350" s="225" t="s">
        <v>14</v>
      </c>
      <c r="E350" s="386">
        <v>12</v>
      </c>
      <c r="F350" s="226">
        <f t="shared" si="11"/>
        <v>8.3571428571428577</v>
      </c>
    </row>
    <row r="351" spans="1:6" ht="15.75" customHeight="1">
      <c r="A351" s="227" t="s">
        <v>567</v>
      </c>
      <c r="B351" s="225"/>
      <c r="C351" s="345">
        <v>18.5</v>
      </c>
      <c r="D351" s="225" t="s">
        <v>14</v>
      </c>
      <c r="E351" s="386">
        <v>12</v>
      </c>
      <c r="F351" s="226">
        <f t="shared" si="11"/>
        <v>7.9285714285714288</v>
      </c>
    </row>
    <row r="352" spans="1:6" ht="15.75" customHeight="1">
      <c r="A352" s="227" t="s">
        <v>567</v>
      </c>
      <c r="B352" s="225"/>
      <c r="C352" s="345">
        <v>33.6</v>
      </c>
      <c r="D352" s="225" t="s">
        <v>14</v>
      </c>
      <c r="E352" s="386">
        <v>12</v>
      </c>
      <c r="F352" s="226">
        <f t="shared" si="11"/>
        <v>14.399999999999999</v>
      </c>
    </row>
    <row r="353" spans="1:6" ht="15.75" customHeight="1">
      <c r="A353" s="227" t="s">
        <v>580</v>
      </c>
      <c r="B353" s="225">
        <v>138</v>
      </c>
      <c r="C353" s="345">
        <v>2.4</v>
      </c>
      <c r="D353" s="225" t="s">
        <v>47</v>
      </c>
      <c r="E353" s="386"/>
      <c r="F353" s="226">
        <f t="shared" si="11"/>
        <v>0</v>
      </c>
    </row>
    <row r="354" spans="1:6" ht="15.75" customHeight="1">
      <c r="A354" s="236" t="s">
        <v>163</v>
      </c>
      <c r="B354" s="232"/>
      <c r="C354" s="347">
        <f>SUM(C323:C353)</f>
        <v>983.39999999999964</v>
      </c>
      <c r="D354" s="232"/>
      <c r="E354" s="388"/>
      <c r="F354" s="234">
        <f>SUM(F323:F353)</f>
        <v>531.07142857142844</v>
      </c>
    </row>
    <row r="355" spans="1:6" ht="15.75" customHeight="1">
      <c r="A355" s="235" t="s">
        <v>616</v>
      </c>
      <c r="B355" s="225"/>
      <c r="C355" s="345"/>
      <c r="D355" s="225"/>
      <c r="E355" s="386"/>
      <c r="F355" s="226"/>
    </row>
    <row r="356" spans="1:6" ht="15.75" customHeight="1">
      <c r="A356" s="227" t="s">
        <v>577</v>
      </c>
      <c r="B356" s="225">
        <v>208</v>
      </c>
      <c r="C356" s="345">
        <v>17.5</v>
      </c>
      <c r="D356" s="225" t="s">
        <v>47</v>
      </c>
      <c r="E356" s="386"/>
      <c r="F356" s="226">
        <f>(C356/28)*E356</f>
        <v>0</v>
      </c>
    </row>
    <row r="357" spans="1:6" ht="15.75" customHeight="1">
      <c r="A357" s="227" t="s">
        <v>577</v>
      </c>
      <c r="B357" s="225">
        <v>209</v>
      </c>
      <c r="C357" s="345">
        <v>13.7</v>
      </c>
      <c r="D357" s="225" t="s">
        <v>47</v>
      </c>
      <c r="E357" s="386"/>
      <c r="F357" s="226">
        <f t="shared" ref="F357:F386" si="12">(C357/28)*E357</f>
        <v>0</v>
      </c>
    </row>
    <row r="358" spans="1:6" ht="15.75" customHeight="1">
      <c r="A358" s="227" t="s">
        <v>332</v>
      </c>
      <c r="B358" s="225">
        <v>211</v>
      </c>
      <c r="C358" s="345">
        <v>19.600000000000001</v>
      </c>
      <c r="D358" s="225" t="s">
        <v>14</v>
      </c>
      <c r="E358" s="386">
        <v>12</v>
      </c>
      <c r="F358" s="226">
        <f t="shared" si="12"/>
        <v>8.4</v>
      </c>
    </row>
    <row r="359" spans="1:6" ht="15.75" customHeight="1">
      <c r="A359" s="227" t="s">
        <v>578</v>
      </c>
      <c r="B359" s="225">
        <v>212</v>
      </c>
      <c r="C359" s="345">
        <v>102.4</v>
      </c>
      <c r="D359" s="225" t="s">
        <v>16</v>
      </c>
      <c r="E359" s="386">
        <v>20</v>
      </c>
      <c r="F359" s="226">
        <f t="shared" si="12"/>
        <v>73.142857142857153</v>
      </c>
    </row>
    <row r="360" spans="1:6" ht="15.75" customHeight="1">
      <c r="A360" s="227" t="s">
        <v>578</v>
      </c>
      <c r="B360" s="225">
        <v>213</v>
      </c>
      <c r="C360" s="345">
        <v>102.4</v>
      </c>
      <c r="D360" s="225" t="s">
        <v>16</v>
      </c>
      <c r="E360" s="386">
        <v>20</v>
      </c>
      <c r="F360" s="226">
        <f t="shared" si="12"/>
        <v>73.142857142857153</v>
      </c>
    </row>
    <row r="361" spans="1:6" ht="15.75" customHeight="1">
      <c r="A361" s="227" t="s">
        <v>332</v>
      </c>
      <c r="B361" s="225">
        <v>214</v>
      </c>
      <c r="C361" s="345">
        <v>19.600000000000001</v>
      </c>
      <c r="D361" s="225" t="s">
        <v>14</v>
      </c>
      <c r="E361" s="386">
        <v>12</v>
      </c>
      <c r="F361" s="226">
        <f t="shared" si="12"/>
        <v>8.4</v>
      </c>
    </row>
    <row r="362" spans="1:6" ht="15.75" customHeight="1">
      <c r="A362" s="227" t="s">
        <v>332</v>
      </c>
      <c r="B362" s="225">
        <v>216</v>
      </c>
      <c r="C362" s="345">
        <v>19.600000000000001</v>
      </c>
      <c r="D362" s="225" t="s">
        <v>14</v>
      </c>
      <c r="E362" s="386">
        <v>12</v>
      </c>
      <c r="F362" s="226">
        <f t="shared" si="12"/>
        <v>8.4</v>
      </c>
    </row>
    <row r="363" spans="1:6" ht="15.75" customHeight="1">
      <c r="A363" s="227" t="s">
        <v>332</v>
      </c>
      <c r="B363" s="225">
        <v>217</v>
      </c>
      <c r="C363" s="345">
        <v>19.899999999999999</v>
      </c>
      <c r="D363" s="225" t="s">
        <v>14</v>
      </c>
      <c r="E363" s="386">
        <v>12</v>
      </c>
      <c r="F363" s="226">
        <f t="shared" si="12"/>
        <v>8.5285714285714285</v>
      </c>
    </row>
    <row r="364" spans="1:6" ht="15.75" customHeight="1">
      <c r="A364" s="227" t="s">
        <v>332</v>
      </c>
      <c r="B364" s="225">
        <v>218</v>
      </c>
      <c r="C364" s="345">
        <v>19.899999999999999</v>
      </c>
      <c r="D364" s="225" t="s">
        <v>14</v>
      </c>
      <c r="E364" s="386">
        <v>12</v>
      </c>
      <c r="F364" s="226">
        <f t="shared" si="12"/>
        <v>8.5285714285714285</v>
      </c>
    </row>
    <row r="365" spans="1:6" ht="15.75" customHeight="1">
      <c r="A365" s="227" t="s">
        <v>332</v>
      </c>
      <c r="B365" s="225">
        <v>219</v>
      </c>
      <c r="C365" s="345">
        <v>19.600000000000001</v>
      </c>
      <c r="D365" s="225" t="s">
        <v>14</v>
      </c>
      <c r="E365" s="386">
        <v>12</v>
      </c>
      <c r="F365" s="226">
        <f t="shared" si="12"/>
        <v>8.4</v>
      </c>
    </row>
    <row r="366" spans="1:6" ht="15.75" customHeight="1">
      <c r="A366" s="227" t="s">
        <v>332</v>
      </c>
      <c r="B366" s="225">
        <v>220</v>
      </c>
      <c r="C366" s="345">
        <v>19.600000000000001</v>
      </c>
      <c r="D366" s="225" t="s">
        <v>14</v>
      </c>
      <c r="E366" s="386">
        <v>12</v>
      </c>
      <c r="F366" s="226">
        <f t="shared" si="12"/>
        <v>8.4</v>
      </c>
    </row>
    <row r="367" spans="1:6" ht="15.75" customHeight="1">
      <c r="A367" s="227" t="s">
        <v>332</v>
      </c>
      <c r="B367" s="225">
        <v>221</v>
      </c>
      <c r="C367" s="345">
        <v>19.899999999999999</v>
      </c>
      <c r="D367" s="225" t="s">
        <v>14</v>
      </c>
      <c r="E367" s="386">
        <v>12</v>
      </c>
      <c r="F367" s="226">
        <f t="shared" si="12"/>
        <v>8.5285714285714285</v>
      </c>
    </row>
    <row r="368" spans="1:6" ht="15.75" customHeight="1">
      <c r="A368" s="227" t="s">
        <v>332</v>
      </c>
      <c r="B368" s="225">
        <v>222</v>
      </c>
      <c r="C368" s="345">
        <v>19.899999999999999</v>
      </c>
      <c r="D368" s="225" t="s">
        <v>14</v>
      </c>
      <c r="E368" s="386">
        <v>12</v>
      </c>
      <c r="F368" s="226">
        <f t="shared" si="12"/>
        <v>8.5285714285714285</v>
      </c>
    </row>
    <row r="369" spans="1:6" ht="15.75" customHeight="1">
      <c r="A369" s="227" t="s">
        <v>332</v>
      </c>
      <c r="B369" s="225">
        <v>223</v>
      </c>
      <c r="C369" s="345">
        <v>19.600000000000001</v>
      </c>
      <c r="D369" s="225" t="s">
        <v>14</v>
      </c>
      <c r="E369" s="386">
        <v>12</v>
      </c>
      <c r="F369" s="226">
        <f t="shared" si="12"/>
        <v>8.4</v>
      </c>
    </row>
    <row r="370" spans="1:6" ht="15.75" customHeight="1">
      <c r="A370" s="227" t="s">
        <v>18</v>
      </c>
      <c r="B370" s="225">
        <v>225</v>
      </c>
      <c r="C370" s="345">
        <v>12</v>
      </c>
      <c r="D370" s="225" t="s">
        <v>16</v>
      </c>
      <c r="E370" s="386">
        <v>20</v>
      </c>
      <c r="F370" s="226">
        <f t="shared" si="12"/>
        <v>8.5714285714285712</v>
      </c>
    </row>
    <row r="371" spans="1:6" ht="15.75" customHeight="1">
      <c r="A371" s="227" t="s">
        <v>18</v>
      </c>
      <c r="B371" s="225">
        <v>226</v>
      </c>
      <c r="C371" s="345">
        <v>12</v>
      </c>
      <c r="D371" s="225" t="s">
        <v>16</v>
      </c>
      <c r="E371" s="386">
        <v>20</v>
      </c>
      <c r="F371" s="226">
        <f t="shared" si="12"/>
        <v>8.5714285714285712</v>
      </c>
    </row>
    <row r="372" spans="1:6" ht="15.75" customHeight="1">
      <c r="A372" s="227" t="s">
        <v>579</v>
      </c>
      <c r="B372" s="225">
        <v>228</v>
      </c>
      <c r="C372" s="345">
        <v>40.4</v>
      </c>
      <c r="D372" s="225" t="s">
        <v>16</v>
      </c>
      <c r="E372" s="386">
        <v>20</v>
      </c>
      <c r="F372" s="226">
        <f t="shared" si="12"/>
        <v>28.857142857142858</v>
      </c>
    </row>
    <row r="373" spans="1:6" ht="15.75" customHeight="1">
      <c r="A373" s="227" t="s">
        <v>577</v>
      </c>
      <c r="B373" s="225">
        <v>228</v>
      </c>
      <c r="C373" s="345">
        <v>19.899999999999999</v>
      </c>
      <c r="D373" s="225" t="s">
        <v>47</v>
      </c>
      <c r="E373" s="386"/>
      <c r="F373" s="226">
        <f t="shared" si="12"/>
        <v>0</v>
      </c>
    </row>
    <row r="374" spans="1:6" ht="15.75" customHeight="1">
      <c r="A374" s="227" t="s">
        <v>580</v>
      </c>
      <c r="B374" s="225">
        <v>230</v>
      </c>
      <c r="C374" s="345">
        <v>19.899999999999999</v>
      </c>
      <c r="D374" s="225" t="s">
        <v>47</v>
      </c>
      <c r="E374" s="386"/>
      <c r="F374" s="226">
        <f t="shared" si="12"/>
        <v>0</v>
      </c>
    </row>
    <row r="375" spans="1:6" ht="15.75" customHeight="1">
      <c r="A375" s="227" t="s">
        <v>332</v>
      </c>
      <c r="B375" s="225">
        <v>231</v>
      </c>
      <c r="C375" s="345">
        <v>19.899999999999999</v>
      </c>
      <c r="D375" s="225" t="s">
        <v>14</v>
      </c>
      <c r="E375" s="386">
        <v>12</v>
      </c>
      <c r="F375" s="226">
        <f t="shared" si="12"/>
        <v>8.5285714285714285</v>
      </c>
    </row>
    <row r="376" spans="1:6" ht="15.75" customHeight="1">
      <c r="A376" s="227" t="s">
        <v>332</v>
      </c>
      <c r="B376" s="225">
        <v>232</v>
      </c>
      <c r="C376" s="345">
        <v>19.899999999999999</v>
      </c>
      <c r="D376" s="225" t="s">
        <v>14</v>
      </c>
      <c r="E376" s="386">
        <v>12</v>
      </c>
      <c r="F376" s="226">
        <f t="shared" si="12"/>
        <v>8.5285714285714285</v>
      </c>
    </row>
    <row r="377" spans="1:6" ht="15.75" customHeight="1">
      <c r="A377" s="227" t="s">
        <v>578</v>
      </c>
      <c r="B377" s="225">
        <v>233</v>
      </c>
      <c r="C377" s="345">
        <v>102.4</v>
      </c>
      <c r="D377" s="225" t="s">
        <v>14</v>
      </c>
      <c r="E377" s="386">
        <v>12</v>
      </c>
      <c r="F377" s="226">
        <f t="shared" si="12"/>
        <v>43.885714285714286</v>
      </c>
    </row>
    <row r="378" spans="1:6" ht="15.75" customHeight="1">
      <c r="A378" s="227" t="s">
        <v>332</v>
      </c>
      <c r="B378" s="225">
        <v>234</v>
      </c>
      <c r="C378" s="345">
        <v>19.600000000000001</v>
      </c>
      <c r="D378" s="225" t="s">
        <v>14</v>
      </c>
      <c r="E378" s="386">
        <v>12</v>
      </c>
      <c r="F378" s="226">
        <f t="shared" si="12"/>
        <v>8.4</v>
      </c>
    </row>
    <row r="379" spans="1:6" ht="15.75" customHeight="1">
      <c r="A379" s="227" t="s">
        <v>581</v>
      </c>
      <c r="B379" s="225"/>
      <c r="C379" s="345">
        <v>18.5</v>
      </c>
      <c r="D379" s="225" t="s">
        <v>16</v>
      </c>
      <c r="E379" s="386">
        <v>20</v>
      </c>
      <c r="F379" s="226">
        <f t="shared" si="12"/>
        <v>13.214285714285714</v>
      </c>
    </row>
    <row r="380" spans="1:6" ht="15.75" customHeight="1">
      <c r="A380" s="227" t="s">
        <v>567</v>
      </c>
      <c r="B380" s="225"/>
      <c r="C380" s="345">
        <v>33.6</v>
      </c>
      <c r="D380" s="225" t="s">
        <v>16</v>
      </c>
      <c r="E380" s="386">
        <v>20</v>
      </c>
      <c r="F380" s="226">
        <f t="shared" si="12"/>
        <v>24</v>
      </c>
    </row>
    <row r="381" spans="1:6" ht="15.75" customHeight="1">
      <c r="A381" s="227" t="s">
        <v>458</v>
      </c>
      <c r="B381" s="225"/>
      <c r="C381" s="345">
        <v>7</v>
      </c>
      <c r="D381" s="225" t="s">
        <v>16</v>
      </c>
      <c r="E381" s="386">
        <v>20</v>
      </c>
      <c r="F381" s="226">
        <f t="shared" si="12"/>
        <v>5</v>
      </c>
    </row>
    <row r="382" spans="1:6" ht="15.75" customHeight="1">
      <c r="A382" s="227" t="s">
        <v>458</v>
      </c>
      <c r="B382" s="225"/>
      <c r="C382" s="345">
        <v>33.5</v>
      </c>
      <c r="D382" s="225" t="s">
        <v>16</v>
      </c>
      <c r="E382" s="386">
        <v>20</v>
      </c>
      <c r="F382" s="226">
        <f t="shared" si="12"/>
        <v>23.928571428571427</v>
      </c>
    </row>
    <row r="383" spans="1:6" ht="15.75" customHeight="1">
      <c r="A383" s="227" t="s">
        <v>458</v>
      </c>
      <c r="B383" s="225"/>
      <c r="C383" s="345">
        <v>25.3</v>
      </c>
      <c r="D383" s="225" t="s">
        <v>16</v>
      </c>
      <c r="E383" s="386">
        <v>20</v>
      </c>
      <c r="F383" s="226">
        <f t="shared" si="12"/>
        <v>18.071428571428573</v>
      </c>
    </row>
    <row r="384" spans="1:6" ht="15.75" customHeight="1">
      <c r="A384" s="227" t="s">
        <v>458</v>
      </c>
      <c r="B384" s="225"/>
      <c r="C384" s="345">
        <v>88.7</v>
      </c>
      <c r="D384" s="225" t="s">
        <v>16</v>
      </c>
      <c r="E384" s="386">
        <v>20</v>
      </c>
      <c r="F384" s="226">
        <f t="shared" si="12"/>
        <v>63.357142857142861</v>
      </c>
    </row>
    <row r="385" spans="1:6" ht="15.75" customHeight="1">
      <c r="A385" s="227" t="s">
        <v>458</v>
      </c>
      <c r="B385" s="225"/>
      <c r="C385" s="345">
        <v>43.3</v>
      </c>
      <c r="D385" s="225" t="s">
        <v>16</v>
      </c>
      <c r="E385" s="386">
        <v>20</v>
      </c>
      <c r="F385" s="226">
        <f t="shared" si="12"/>
        <v>30.928571428571423</v>
      </c>
    </row>
    <row r="386" spans="1:6" ht="15.75" customHeight="1">
      <c r="A386" s="227" t="s">
        <v>50</v>
      </c>
      <c r="B386" s="225">
        <v>236</v>
      </c>
      <c r="C386" s="345">
        <v>2.4</v>
      </c>
      <c r="D386" s="225" t="s">
        <v>47</v>
      </c>
      <c r="E386" s="386"/>
      <c r="F386" s="226">
        <f t="shared" si="12"/>
        <v>0</v>
      </c>
    </row>
    <row r="387" spans="1:6" ht="15.75" customHeight="1">
      <c r="A387" s="236" t="s">
        <v>163</v>
      </c>
      <c r="B387" s="232"/>
      <c r="C387" s="347">
        <f>SUM(C356:C386)</f>
        <v>951.49999999999989</v>
      </c>
      <c r="D387" s="232"/>
      <c r="E387" s="388"/>
      <c r="F387" s="234">
        <f>SUM(F356:F386)</f>
        <v>524.64285714285722</v>
      </c>
    </row>
    <row r="388" spans="1:6" ht="15.75" customHeight="1">
      <c r="A388" s="235" t="s">
        <v>617</v>
      </c>
      <c r="B388" s="225"/>
      <c r="C388" s="345"/>
      <c r="D388" s="225"/>
      <c r="E388" s="386"/>
      <c r="F388" s="226"/>
    </row>
    <row r="389" spans="1:6" ht="15.75" customHeight="1">
      <c r="A389" s="227" t="s">
        <v>582</v>
      </c>
      <c r="B389" s="225">
        <v>301</v>
      </c>
      <c r="C389" s="345">
        <v>29.8</v>
      </c>
      <c r="D389" s="225" t="s">
        <v>47</v>
      </c>
      <c r="E389" s="386"/>
      <c r="F389" s="226">
        <f>(C389/28)*E389</f>
        <v>0</v>
      </c>
    </row>
    <row r="390" spans="1:6" ht="15.75" customHeight="1">
      <c r="A390" s="227" t="s">
        <v>332</v>
      </c>
      <c r="B390" s="225">
        <v>305</v>
      </c>
      <c r="C390" s="345">
        <v>19.600000000000001</v>
      </c>
      <c r="D390" s="225" t="s">
        <v>16</v>
      </c>
      <c r="E390" s="386">
        <v>20</v>
      </c>
      <c r="F390" s="226">
        <f t="shared" ref="F390:F417" si="13">(C390/28)*E390</f>
        <v>14.000000000000002</v>
      </c>
    </row>
    <row r="391" spans="1:6" ht="15.75" customHeight="1">
      <c r="A391" s="227" t="s">
        <v>578</v>
      </c>
      <c r="B391" s="225">
        <v>306</v>
      </c>
      <c r="C391" s="345">
        <v>102.5</v>
      </c>
      <c r="D391" s="225" t="s">
        <v>16</v>
      </c>
      <c r="E391" s="386">
        <v>20</v>
      </c>
      <c r="F391" s="226">
        <f t="shared" si="13"/>
        <v>73.214285714285708</v>
      </c>
    </row>
    <row r="392" spans="1:6" ht="15.75" customHeight="1">
      <c r="A392" s="227" t="s">
        <v>578</v>
      </c>
      <c r="B392" s="225">
        <v>307</v>
      </c>
      <c r="C392" s="345">
        <v>102.5</v>
      </c>
      <c r="D392" s="225" t="s">
        <v>16</v>
      </c>
      <c r="E392" s="386">
        <v>20</v>
      </c>
      <c r="F392" s="226">
        <f t="shared" si="13"/>
        <v>73.214285714285708</v>
      </c>
    </row>
    <row r="393" spans="1:6" ht="15.75" customHeight="1">
      <c r="A393" s="227" t="s">
        <v>332</v>
      </c>
      <c r="B393" s="225">
        <v>308</v>
      </c>
      <c r="C393" s="345">
        <v>19.600000000000001</v>
      </c>
      <c r="D393" s="225" t="s">
        <v>16</v>
      </c>
      <c r="E393" s="386">
        <v>20</v>
      </c>
      <c r="F393" s="226">
        <f t="shared" si="13"/>
        <v>14.000000000000002</v>
      </c>
    </row>
    <row r="394" spans="1:6" ht="15.75" customHeight="1">
      <c r="A394" s="227" t="s">
        <v>332</v>
      </c>
      <c r="B394" s="225">
        <v>310</v>
      </c>
      <c r="C394" s="345">
        <v>19.600000000000001</v>
      </c>
      <c r="D394" s="225" t="s">
        <v>16</v>
      </c>
      <c r="E394" s="386">
        <v>20</v>
      </c>
      <c r="F394" s="226">
        <f t="shared" si="13"/>
        <v>14.000000000000002</v>
      </c>
    </row>
    <row r="395" spans="1:6" ht="15.75" customHeight="1">
      <c r="A395" s="227" t="s">
        <v>332</v>
      </c>
      <c r="B395" s="225">
        <v>311</v>
      </c>
      <c r="C395" s="345">
        <v>19.600000000000001</v>
      </c>
      <c r="D395" s="225" t="s">
        <v>16</v>
      </c>
      <c r="E395" s="386">
        <v>20</v>
      </c>
      <c r="F395" s="226">
        <f t="shared" si="13"/>
        <v>14.000000000000002</v>
      </c>
    </row>
    <row r="396" spans="1:6" ht="15.75" customHeight="1">
      <c r="A396" s="227" t="s">
        <v>332</v>
      </c>
      <c r="B396" s="225">
        <v>312</v>
      </c>
      <c r="C396" s="345">
        <v>19.899999999999999</v>
      </c>
      <c r="D396" s="225" t="s">
        <v>16</v>
      </c>
      <c r="E396" s="386">
        <v>20</v>
      </c>
      <c r="F396" s="226">
        <f t="shared" si="13"/>
        <v>14.214285714285712</v>
      </c>
    </row>
    <row r="397" spans="1:6" ht="15.75" customHeight="1">
      <c r="A397" s="227" t="s">
        <v>332</v>
      </c>
      <c r="B397" s="225">
        <v>313</v>
      </c>
      <c r="C397" s="345">
        <v>19.899999999999999</v>
      </c>
      <c r="D397" s="225" t="s">
        <v>16</v>
      </c>
      <c r="E397" s="386">
        <v>20</v>
      </c>
      <c r="F397" s="226">
        <f t="shared" si="13"/>
        <v>14.214285714285712</v>
      </c>
    </row>
    <row r="398" spans="1:6" ht="15.75" customHeight="1">
      <c r="A398" s="227" t="s">
        <v>332</v>
      </c>
      <c r="B398" s="225">
        <v>315</v>
      </c>
      <c r="C398" s="345">
        <v>19.600000000000001</v>
      </c>
      <c r="D398" s="225" t="s">
        <v>16</v>
      </c>
      <c r="E398" s="386">
        <v>20</v>
      </c>
      <c r="F398" s="226">
        <f t="shared" si="13"/>
        <v>14.000000000000002</v>
      </c>
    </row>
    <row r="399" spans="1:6" ht="15.75" customHeight="1">
      <c r="A399" s="227" t="s">
        <v>332</v>
      </c>
      <c r="B399" s="225">
        <v>316</v>
      </c>
      <c r="C399" s="345">
        <v>19.899999999999999</v>
      </c>
      <c r="D399" s="225" t="s">
        <v>16</v>
      </c>
      <c r="E399" s="386">
        <v>20</v>
      </c>
      <c r="F399" s="226">
        <f t="shared" si="13"/>
        <v>14.214285714285712</v>
      </c>
    </row>
    <row r="400" spans="1:6" ht="15.75" customHeight="1">
      <c r="A400" s="227" t="s">
        <v>332</v>
      </c>
      <c r="B400" s="225">
        <v>317</v>
      </c>
      <c r="C400" s="345">
        <v>19.899999999999999</v>
      </c>
      <c r="D400" s="225" t="s">
        <v>16</v>
      </c>
      <c r="E400" s="386">
        <v>20</v>
      </c>
      <c r="F400" s="226">
        <f t="shared" si="13"/>
        <v>14.214285714285712</v>
      </c>
    </row>
    <row r="401" spans="1:6" ht="15.75" customHeight="1">
      <c r="A401" s="227" t="s">
        <v>332</v>
      </c>
      <c r="B401" s="225">
        <v>318</v>
      </c>
      <c r="C401" s="345">
        <v>19.600000000000001</v>
      </c>
      <c r="D401" s="225" t="s">
        <v>16</v>
      </c>
      <c r="E401" s="386">
        <v>20</v>
      </c>
      <c r="F401" s="226">
        <f t="shared" si="13"/>
        <v>14.000000000000002</v>
      </c>
    </row>
    <row r="402" spans="1:6" ht="15.75" customHeight="1">
      <c r="A402" s="227" t="s">
        <v>18</v>
      </c>
      <c r="B402" s="225">
        <v>320</v>
      </c>
      <c r="C402" s="345">
        <v>12</v>
      </c>
      <c r="D402" s="225" t="s">
        <v>16</v>
      </c>
      <c r="E402" s="386">
        <v>20</v>
      </c>
      <c r="F402" s="226">
        <f t="shared" si="13"/>
        <v>8.5714285714285712</v>
      </c>
    </row>
    <row r="403" spans="1:6" ht="15.75" customHeight="1">
      <c r="A403" s="227" t="s">
        <v>18</v>
      </c>
      <c r="B403" s="225">
        <v>321</v>
      </c>
      <c r="C403" s="345">
        <v>12</v>
      </c>
      <c r="D403" s="225" t="s">
        <v>16</v>
      </c>
      <c r="E403" s="386">
        <v>20</v>
      </c>
      <c r="F403" s="226">
        <f t="shared" si="13"/>
        <v>8.5714285714285712</v>
      </c>
    </row>
    <row r="404" spans="1:6" ht="15.75" customHeight="1">
      <c r="A404" s="227" t="s">
        <v>578</v>
      </c>
      <c r="B404" s="225">
        <v>323</v>
      </c>
      <c r="C404" s="345">
        <v>40.4</v>
      </c>
      <c r="D404" s="225" t="s">
        <v>16</v>
      </c>
      <c r="E404" s="386">
        <v>20</v>
      </c>
      <c r="F404" s="226">
        <f t="shared" si="13"/>
        <v>28.857142857142858</v>
      </c>
    </row>
    <row r="405" spans="1:6" ht="15.75" customHeight="1">
      <c r="A405" s="227" t="s">
        <v>526</v>
      </c>
      <c r="B405" s="225">
        <v>324</v>
      </c>
      <c r="C405" s="345">
        <v>40.6</v>
      </c>
      <c r="D405" s="225" t="s">
        <v>16</v>
      </c>
      <c r="E405" s="386">
        <v>20</v>
      </c>
      <c r="F405" s="226">
        <f t="shared" si="13"/>
        <v>29</v>
      </c>
    </row>
    <row r="406" spans="1:6" ht="15.75" customHeight="1">
      <c r="A406" s="227" t="s">
        <v>583</v>
      </c>
      <c r="B406" s="225">
        <v>325</v>
      </c>
      <c r="C406" s="345">
        <v>19.899999999999999</v>
      </c>
      <c r="D406" s="225" t="s">
        <v>16</v>
      </c>
      <c r="E406" s="386">
        <v>20</v>
      </c>
      <c r="F406" s="226">
        <f t="shared" si="13"/>
        <v>14.214285714285712</v>
      </c>
    </row>
    <row r="407" spans="1:6" ht="15.75" customHeight="1">
      <c r="A407" s="227" t="s">
        <v>584</v>
      </c>
      <c r="B407" s="225">
        <v>326</v>
      </c>
      <c r="C407" s="345">
        <v>19.3</v>
      </c>
      <c r="D407" s="225" t="s">
        <v>16</v>
      </c>
      <c r="E407" s="386">
        <v>20</v>
      </c>
      <c r="F407" s="226">
        <f t="shared" si="13"/>
        <v>13.785714285714285</v>
      </c>
    </row>
    <row r="408" spans="1:6" ht="15.75" customHeight="1">
      <c r="A408" s="227" t="s">
        <v>578</v>
      </c>
      <c r="B408" s="225">
        <v>327</v>
      </c>
      <c r="C408" s="345">
        <v>102.4</v>
      </c>
      <c r="D408" s="225" t="s">
        <v>16</v>
      </c>
      <c r="E408" s="386">
        <v>20</v>
      </c>
      <c r="F408" s="226">
        <f t="shared" si="13"/>
        <v>73.142857142857153</v>
      </c>
    </row>
    <row r="409" spans="1:6" ht="15.75" customHeight="1">
      <c r="A409" s="227" t="s">
        <v>332</v>
      </c>
      <c r="B409" s="225">
        <v>328</v>
      </c>
      <c r="C409" s="345">
        <v>19.600000000000001</v>
      </c>
      <c r="D409" s="225" t="s">
        <v>16</v>
      </c>
      <c r="E409" s="386">
        <v>20</v>
      </c>
      <c r="F409" s="226">
        <f t="shared" si="13"/>
        <v>14.000000000000002</v>
      </c>
    </row>
    <row r="410" spans="1:6" ht="15.75" customHeight="1">
      <c r="A410" s="227" t="s">
        <v>458</v>
      </c>
      <c r="B410" s="225"/>
      <c r="C410" s="345">
        <v>7</v>
      </c>
      <c r="D410" s="225" t="s">
        <v>16</v>
      </c>
      <c r="E410" s="386">
        <v>20</v>
      </c>
      <c r="F410" s="226">
        <f t="shared" si="13"/>
        <v>5</v>
      </c>
    </row>
    <row r="411" spans="1:6" ht="15.75" customHeight="1">
      <c r="A411" s="227" t="s">
        <v>458</v>
      </c>
      <c r="B411" s="225"/>
      <c r="C411" s="345">
        <v>33.5</v>
      </c>
      <c r="D411" s="225" t="s">
        <v>16</v>
      </c>
      <c r="E411" s="386">
        <v>20</v>
      </c>
      <c r="F411" s="226">
        <f t="shared" si="13"/>
        <v>23.928571428571427</v>
      </c>
    </row>
    <row r="412" spans="1:6" ht="15.75" customHeight="1">
      <c r="A412" s="227" t="s">
        <v>458</v>
      </c>
      <c r="B412" s="225"/>
      <c r="C412" s="345">
        <v>25.3</v>
      </c>
      <c r="D412" s="225" t="s">
        <v>16</v>
      </c>
      <c r="E412" s="386">
        <v>20</v>
      </c>
      <c r="F412" s="226">
        <f t="shared" si="13"/>
        <v>18.071428571428573</v>
      </c>
    </row>
    <row r="413" spans="1:6" ht="15.75" customHeight="1">
      <c r="A413" s="227" t="s">
        <v>458</v>
      </c>
      <c r="B413" s="225"/>
      <c r="C413" s="345">
        <v>88.7</v>
      </c>
      <c r="D413" s="225" t="s">
        <v>16</v>
      </c>
      <c r="E413" s="386">
        <v>20</v>
      </c>
      <c r="F413" s="226">
        <f t="shared" si="13"/>
        <v>63.357142857142861</v>
      </c>
    </row>
    <row r="414" spans="1:6" ht="15.75" customHeight="1">
      <c r="A414" s="227" t="s">
        <v>458</v>
      </c>
      <c r="B414" s="225"/>
      <c r="C414" s="345">
        <v>35.1</v>
      </c>
      <c r="D414" s="225" t="s">
        <v>16</v>
      </c>
      <c r="E414" s="386">
        <v>20</v>
      </c>
      <c r="F414" s="226">
        <f t="shared" si="13"/>
        <v>25.071428571428569</v>
      </c>
    </row>
    <row r="415" spans="1:6" ht="15.75" customHeight="1">
      <c r="A415" s="227" t="s">
        <v>567</v>
      </c>
      <c r="B415" s="225"/>
      <c r="C415" s="345">
        <v>18.5</v>
      </c>
      <c r="D415" s="225" t="s">
        <v>16</v>
      </c>
      <c r="E415" s="386">
        <v>20</v>
      </c>
      <c r="F415" s="226">
        <f t="shared" si="13"/>
        <v>13.214285714285714</v>
      </c>
    </row>
    <row r="416" spans="1:6" ht="15.75" customHeight="1">
      <c r="A416" s="227" t="s">
        <v>567</v>
      </c>
      <c r="B416" s="225"/>
      <c r="C416" s="345">
        <v>33.6</v>
      </c>
      <c r="D416" s="225" t="s">
        <v>16</v>
      </c>
      <c r="E416" s="386">
        <v>20</v>
      </c>
      <c r="F416" s="226">
        <f t="shared" si="13"/>
        <v>24</v>
      </c>
    </row>
    <row r="417" spans="1:6" ht="15.75" customHeight="1">
      <c r="A417" s="227" t="s">
        <v>577</v>
      </c>
      <c r="B417" s="225">
        <v>330</v>
      </c>
      <c r="C417" s="345">
        <v>11</v>
      </c>
      <c r="D417" s="225" t="s">
        <v>47</v>
      </c>
      <c r="E417" s="386"/>
      <c r="F417" s="226">
        <f t="shared" si="13"/>
        <v>0</v>
      </c>
    </row>
    <row r="418" spans="1:6" ht="15.75" customHeight="1">
      <c r="A418" s="265" t="s">
        <v>163</v>
      </c>
      <c r="B418" s="232"/>
      <c r="C418" s="347">
        <f>SUM(C389:C417)</f>
        <v>950.9</v>
      </c>
      <c r="D418" s="232"/>
      <c r="E418" s="388"/>
      <c r="F418" s="234">
        <f>SUM(F389:F417)</f>
        <v>650.07142857142856</v>
      </c>
    </row>
    <row r="419" spans="1:6" ht="15.75" customHeight="1">
      <c r="A419" s="231" t="s">
        <v>162</v>
      </c>
      <c r="B419" s="264"/>
      <c r="C419" s="347">
        <f>SUM(C293,C321,C354,C387,C418,)</f>
        <v>5138.6299999999992</v>
      </c>
      <c r="D419" s="264"/>
      <c r="E419" s="389"/>
      <c r="F419" s="234">
        <f>F418+F387+F354+F321+F293</f>
        <v>2730.8957142857143</v>
      </c>
    </row>
    <row r="420" spans="1:6" ht="15.75" customHeight="1">
      <c r="A420" s="475" t="s">
        <v>531</v>
      </c>
      <c r="B420" s="475"/>
      <c r="C420" s="475"/>
      <c r="D420" s="475"/>
      <c r="E420" s="475"/>
      <c r="F420" s="475"/>
    </row>
    <row r="421" spans="1:6" ht="15.75" customHeight="1">
      <c r="A421" s="468" t="s">
        <v>618</v>
      </c>
      <c r="B421" s="468"/>
      <c r="C421" s="468"/>
      <c r="D421" s="468"/>
      <c r="E421" s="468"/>
      <c r="F421" s="468"/>
    </row>
    <row r="422" spans="1:6" ht="15.75" customHeight="1">
      <c r="A422" s="469" t="s">
        <v>948</v>
      </c>
      <c r="B422" s="470"/>
      <c r="C422" s="470"/>
      <c r="D422" s="470"/>
      <c r="E422" s="470"/>
      <c r="F422" s="471"/>
    </row>
    <row r="423" spans="1:6" s="22" customFormat="1" ht="47.25" customHeight="1">
      <c r="A423" s="25" t="s">
        <v>3</v>
      </c>
      <c r="B423" s="11" t="s">
        <v>4</v>
      </c>
      <c r="C423" s="68" t="s">
        <v>5</v>
      </c>
      <c r="D423" s="12" t="s">
        <v>6</v>
      </c>
      <c r="E423" s="370" t="s">
        <v>7</v>
      </c>
      <c r="F423" s="68" t="s">
        <v>8</v>
      </c>
    </row>
    <row r="424" spans="1:6" s="22" customFormat="1" ht="15.75" customHeight="1">
      <c r="A424" s="26"/>
      <c r="B424" s="19"/>
      <c r="C424" s="69" t="s">
        <v>9</v>
      </c>
      <c r="D424" s="13" t="s">
        <v>10</v>
      </c>
      <c r="E424" s="371" t="s">
        <v>11</v>
      </c>
      <c r="F424" s="69" t="s">
        <v>9</v>
      </c>
    </row>
    <row r="425" spans="1:6" s="22" customFormat="1" ht="15.75" customHeight="1">
      <c r="A425" s="178" t="s">
        <v>24</v>
      </c>
      <c r="B425" s="175"/>
      <c r="C425" s="177"/>
      <c r="D425" s="176"/>
      <c r="E425" s="390"/>
      <c r="F425" s="177"/>
    </row>
    <row r="426" spans="1:6" s="22" customFormat="1" ht="15.75" customHeight="1">
      <c r="A426" s="227" t="s">
        <v>512</v>
      </c>
      <c r="B426" s="225"/>
      <c r="C426" s="345">
        <v>10</v>
      </c>
      <c r="D426" s="225" t="s">
        <v>47</v>
      </c>
      <c r="E426" s="386"/>
      <c r="F426" s="226">
        <f>(C426/28)*E426</f>
        <v>0</v>
      </c>
    </row>
    <row r="427" spans="1:6" s="22" customFormat="1" ht="15.75" customHeight="1">
      <c r="A427" s="227" t="s">
        <v>18</v>
      </c>
      <c r="B427" s="225">
        <v>1</v>
      </c>
      <c r="C427" s="345">
        <v>8</v>
      </c>
      <c r="D427" s="225" t="s">
        <v>16</v>
      </c>
      <c r="E427" s="386">
        <v>20</v>
      </c>
      <c r="F427" s="226">
        <f t="shared" ref="F427:F458" si="14">(C427/28)*E427</f>
        <v>5.7142857142857135</v>
      </c>
    </row>
    <row r="428" spans="1:6" s="22" customFormat="1" ht="15.75" customHeight="1">
      <c r="A428" s="227" t="s">
        <v>18</v>
      </c>
      <c r="B428" s="225">
        <v>2</v>
      </c>
      <c r="C428" s="345">
        <v>8</v>
      </c>
      <c r="D428" s="225" t="s">
        <v>47</v>
      </c>
      <c r="E428" s="386"/>
      <c r="F428" s="226">
        <f t="shared" si="14"/>
        <v>0</v>
      </c>
    </row>
    <row r="429" spans="1:6" s="22" customFormat="1" ht="15.75" customHeight="1">
      <c r="A429" s="227" t="s">
        <v>332</v>
      </c>
      <c r="B429" s="225">
        <v>3</v>
      </c>
      <c r="C429" s="345">
        <v>17</v>
      </c>
      <c r="D429" s="225" t="s">
        <v>16</v>
      </c>
      <c r="E429" s="386">
        <v>20</v>
      </c>
      <c r="F429" s="226">
        <f t="shared" si="14"/>
        <v>12.142857142857142</v>
      </c>
    </row>
    <row r="430" spans="1:6" s="22" customFormat="1" ht="15.75" customHeight="1">
      <c r="A430" s="227" t="s">
        <v>585</v>
      </c>
      <c r="B430" s="225">
        <v>4</v>
      </c>
      <c r="C430" s="345">
        <v>17</v>
      </c>
      <c r="D430" s="225" t="s">
        <v>16</v>
      </c>
      <c r="E430" s="386">
        <v>20</v>
      </c>
      <c r="F430" s="226">
        <f t="shared" si="14"/>
        <v>12.142857142857142</v>
      </c>
    </row>
    <row r="431" spans="1:6" s="22" customFormat="1" ht="15.75" customHeight="1">
      <c r="A431" s="227" t="s">
        <v>332</v>
      </c>
      <c r="B431" s="225">
        <v>5</v>
      </c>
      <c r="C431" s="345">
        <v>16.2</v>
      </c>
      <c r="D431" s="225" t="s">
        <v>16</v>
      </c>
      <c r="E431" s="386">
        <v>20</v>
      </c>
      <c r="F431" s="226">
        <f t="shared" si="14"/>
        <v>11.571428571428569</v>
      </c>
    </row>
    <row r="432" spans="1:6" s="22" customFormat="1" ht="15.75" customHeight="1">
      <c r="A432" s="227" t="s">
        <v>578</v>
      </c>
      <c r="B432" s="225">
        <v>6</v>
      </c>
      <c r="C432" s="345">
        <v>87</v>
      </c>
      <c r="D432" s="225" t="s">
        <v>16</v>
      </c>
      <c r="E432" s="386">
        <v>20</v>
      </c>
      <c r="F432" s="226">
        <f t="shared" si="14"/>
        <v>62.142857142857146</v>
      </c>
    </row>
    <row r="433" spans="1:6" s="22" customFormat="1" ht="15.75" customHeight="1">
      <c r="A433" s="227" t="s">
        <v>463</v>
      </c>
      <c r="B433" s="225"/>
      <c r="C433" s="345">
        <v>108</v>
      </c>
      <c r="D433" s="225" t="s">
        <v>16</v>
      </c>
      <c r="E433" s="386">
        <v>20</v>
      </c>
      <c r="F433" s="226">
        <f t="shared" si="14"/>
        <v>77.142857142857139</v>
      </c>
    </row>
    <row r="434" spans="1:6" s="22" customFormat="1" ht="15.75" customHeight="1">
      <c r="A434" s="227" t="s">
        <v>15</v>
      </c>
      <c r="B434" s="225">
        <v>33</v>
      </c>
      <c r="C434" s="345">
        <v>84.1</v>
      </c>
      <c r="D434" s="225" t="s">
        <v>16</v>
      </c>
      <c r="E434" s="386">
        <v>20</v>
      </c>
      <c r="F434" s="226">
        <f t="shared" si="14"/>
        <v>60.071428571428569</v>
      </c>
    </row>
    <row r="435" spans="1:6" s="22" customFormat="1" ht="15.75" customHeight="1">
      <c r="A435" s="227" t="s">
        <v>332</v>
      </c>
      <c r="B435" s="225">
        <v>34</v>
      </c>
      <c r="C435" s="345">
        <v>15.6</v>
      </c>
      <c r="D435" s="225" t="s">
        <v>30</v>
      </c>
      <c r="E435" s="386">
        <v>8</v>
      </c>
      <c r="F435" s="226">
        <f t="shared" si="14"/>
        <v>4.4571428571428573</v>
      </c>
    </row>
    <row r="436" spans="1:6" s="22" customFormat="1" ht="15.75" customHeight="1">
      <c r="A436" s="227" t="s">
        <v>586</v>
      </c>
      <c r="B436" s="225" t="s">
        <v>587</v>
      </c>
      <c r="C436" s="345">
        <v>84</v>
      </c>
      <c r="D436" s="225" t="s">
        <v>47</v>
      </c>
      <c r="E436" s="386"/>
      <c r="F436" s="226">
        <f t="shared" si="14"/>
        <v>0</v>
      </c>
    </row>
    <row r="437" spans="1:6" s="22" customFormat="1" ht="15.75" customHeight="1">
      <c r="A437" s="227" t="s">
        <v>588</v>
      </c>
      <c r="B437" s="225">
        <v>40</v>
      </c>
      <c r="C437" s="345">
        <v>70.099999999999994</v>
      </c>
      <c r="D437" s="225" t="s">
        <v>16</v>
      </c>
      <c r="E437" s="386">
        <v>20</v>
      </c>
      <c r="F437" s="226">
        <f t="shared" si="14"/>
        <v>50.071428571428569</v>
      </c>
    </row>
    <row r="438" spans="1:6" s="22" customFormat="1" ht="15.75" customHeight="1">
      <c r="A438" s="227" t="s">
        <v>589</v>
      </c>
      <c r="B438" s="225">
        <v>41</v>
      </c>
      <c r="C438" s="345">
        <v>11.3</v>
      </c>
      <c r="D438" s="225" t="s">
        <v>47</v>
      </c>
      <c r="E438" s="386"/>
      <c r="F438" s="226">
        <f t="shared" si="14"/>
        <v>0</v>
      </c>
    </row>
    <row r="439" spans="1:6" s="22" customFormat="1" ht="15.75" customHeight="1">
      <c r="A439" s="227" t="s">
        <v>33</v>
      </c>
      <c r="B439" s="225">
        <v>42</v>
      </c>
      <c r="C439" s="345">
        <v>25</v>
      </c>
      <c r="D439" s="225" t="s">
        <v>16</v>
      </c>
      <c r="E439" s="386">
        <v>20</v>
      </c>
      <c r="F439" s="226">
        <f t="shared" si="14"/>
        <v>17.857142857142858</v>
      </c>
    </row>
    <row r="440" spans="1:6" s="22" customFormat="1" ht="15.75" customHeight="1">
      <c r="A440" s="227" t="s">
        <v>33</v>
      </c>
      <c r="B440" s="225">
        <v>43</v>
      </c>
      <c r="C440" s="345">
        <v>25</v>
      </c>
      <c r="D440" s="225" t="s">
        <v>16</v>
      </c>
      <c r="E440" s="386">
        <v>20</v>
      </c>
      <c r="F440" s="226">
        <f t="shared" si="14"/>
        <v>17.857142857142858</v>
      </c>
    </row>
    <row r="441" spans="1:6" s="22" customFormat="1" ht="15.75" customHeight="1">
      <c r="A441" s="227" t="s">
        <v>33</v>
      </c>
      <c r="B441" s="225">
        <v>44</v>
      </c>
      <c r="C441" s="345">
        <v>11</v>
      </c>
      <c r="D441" s="225" t="s">
        <v>16</v>
      </c>
      <c r="E441" s="386">
        <v>20</v>
      </c>
      <c r="F441" s="226">
        <f t="shared" si="14"/>
        <v>7.8571428571428568</v>
      </c>
    </row>
    <row r="442" spans="1:6" s="22" customFormat="1" ht="15.75" customHeight="1">
      <c r="A442" s="227" t="s">
        <v>33</v>
      </c>
      <c r="B442" s="225">
        <v>45</v>
      </c>
      <c r="C442" s="345">
        <v>11</v>
      </c>
      <c r="D442" s="225" t="s">
        <v>16</v>
      </c>
      <c r="E442" s="386">
        <v>20</v>
      </c>
      <c r="F442" s="226">
        <f t="shared" si="14"/>
        <v>7.8571428571428568</v>
      </c>
    </row>
    <row r="443" spans="1:6" s="22" customFormat="1" ht="15.75" customHeight="1">
      <c r="A443" s="227" t="s">
        <v>33</v>
      </c>
      <c r="B443" s="225">
        <v>46</v>
      </c>
      <c r="C443" s="345">
        <v>11</v>
      </c>
      <c r="D443" s="225" t="s">
        <v>16</v>
      </c>
      <c r="E443" s="386">
        <v>20</v>
      </c>
      <c r="F443" s="226">
        <f t="shared" si="14"/>
        <v>7.8571428571428568</v>
      </c>
    </row>
    <row r="444" spans="1:6" s="22" customFormat="1" ht="15.75" customHeight="1">
      <c r="A444" s="227" t="s">
        <v>590</v>
      </c>
      <c r="B444" s="225">
        <v>47</v>
      </c>
      <c r="C444" s="345">
        <v>18</v>
      </c>
      <c r="D444" s="225" t="s">
        <v>47</v>
      </c>
      <c r="E444" s="386"/>
      <c r="F444" s="226">
        <f t="shared" si="14"/>
        <v>0</v>
      </c>
    </row>
    <row r="445" spans="1:6" s="22" customFormat="1" ht="15.75" customHeight="1">
      <c r="A445" s="227" t="s">
        <v>187</v>
      </c>
      <c r="B445" s="225"/>
      <c r="C445" s="345">
        <v>17.100000000000001</v>
      </c>
      <c r="D445" s="225" t="s">
        <v>16</v>
      </c>
      <c r="E445" s="386">
        <v>20</v>
      </c>
      <c r="F445" s="226">
        <f t="shared" si="14"/>
        <v>12.214285714285715</v>
      </c>
    </row>
    <row r="446" spans="1:6" s="22" customFormat="1" ht="15.75" customHeight="1">
      <c r="A446" s="227" t="s">
        <v>591</v>
      </c>
      <c r="B446" s="225">
        <v>48</v>
      </c>
      <c r="C446" s="345">
        <v>11</v>
      </c>
      <c r="D446" s="225" t="s">
        <v>16</v>
      </c>
      <c r="E446" s="386">
        <v>20</v>
      </c>
      <c r="F446" s="226">
        <f t="shared" si="14"/>
        <v>7.8571428571428568</v>
      </c>
    </row>
    <row r="447" spans="1:6" s="22" customFormat="1" ht="15.75" customHeight="1">
      <c r="A447" s="227" t="s">
        <v>591</v>
      </c>
      <c r="B447" s="225">
        <v>49</v>
      </c>
      <c r="C447" s="345">
        <v>64</v>
      </c>
      <c r="D447" s="225" t="s">
        <v>16</v>
      </c>
      <c r="E447" s="386">
        <v>20</v>
      </c>
      <c r="F447" s="226">
        <f t="shared" si="14"/>
        <v>45.714285714285708</v>
      </c>
    </row>
    <row r="448" spans="1:6" s="22" customFormat="1" ht="15.75" customHeight="1">
      <c r="A448" s="227" t="s">
        <v>15</v>
      </c>
      <c r="B448" s="225">
        <v>50</v>
      </c>
      <c r="C448" s="345">
        <v>100</v>
      </c>
      <c r="D448" s="225" t="s">
        <v>16</v>
      </c>
      <c r="E448" s="386">
        <v>20</v>
      </c>
      <c r="F448" s="226">
        <f t="shared" si="14"/>
        <v>71.428571428571431</v>
      </c>
    </row>
    <row r="449" spans="1:6" s="22" customFormat="1" ht="15.75" customHeight="1">
      <c r="A449" s="227" t="s">
        <v>18</v>
      </c>
      <c r="B449" s="225"/>
      <c r="C449" s="345">
        <v>8</v>
      </c>
      <c r="D449" s="225" t="s">
        <v>16</v>
      </c>
      <c r="E449" s="386">
        <v>20</v>
      </c>
      <c r="F449" s="226">
        <f t="shared" si="14"/>
        <v>5.7142857142857135</v>
      </c>
    </row>
    <row r="450" spans="1:6" s="22" customFormat="1" ht="15.75" customHeight="1">
      <c r="A450" s="227" t="s">
        <v>18</v>
      </c>
      <c r="B450" s="225"/>
      <c r="C450" s="345">
        <v>8</v>
      </c>
      <c r="D450" s="225" t="s">
        <v>16</v>
      </c>
      <c r="E450" s="386">
        <v>20</v>
      </c>
      <c r="F450" s="226">
        <f t="shared" si="14"/>
        <v>5.7142857142857135</v>
      </c>
    </row>
    <row r="451" spans="1:6" s="22" customFormat="1" ht="15.75" customHeight="1">
      <c r="A451" s="227" t="s">
        <v>592</v>
      </c>
      <c r="B451" s="225">
        <v>56</v>
      </c>
      <c r="C451" s="345">
        <v>38</v>
      </c>
      <c r="D451" s="225" t="s">
        <v>14</v>
      </c>
      <c r="E451" s="386">
        <v>12</v>
      </c>
      <c r="F451" s="226">
        <f t="shared" si="14"/>
        <v>16.285714285714285</v>
      </c>
    </row>
    <row r="452" spans="1:6" s="22" customFormat="1" ht="15.75" customHeight="1">
      <c r="A452" s="227" t="s">
        <v>593</v>
      </c>
      <c r="B452" s="225">
        <v>57</v>
      </c>
      <c r="C452" s="345">
        <v>17.100000000000001</v>
      </c>
      <c r="D452" s="225" t="s">
        <v>14</v>
      </c>
      <c r="E452" s="386">
        <v>12</v>
      </c>
      <c r="F452" s="226">
        <f t="shared" si="14"/>
        <v>7.3285714285714292</v>
      </c>
    </row>
    <row r="453" spans="1:6" s="22" customFormat="1" ht="15.75" customHeight="1">
      <c r="A453" s="227" t="s">
        <v>332</v>
      </c>
      <c r="B453" s="225">
        <v>58</v>
      </c>
      <c r="C453" s="345">
        <v>17</v>
      </c>
      <c r="D453" s="225" t="s">
        <v>14</v>
      </c>
      <c r="E453" s="386">
        <v>12</v>
      </c>
      <c r="F453" s="226">
        <f t="shared" si="14"/>
        <v>7.2857142857142847</v>
      </c>
    </row>
    <row r="454" spans="1:6" s="22" customFormat="1" ht="15.75" customHeight="1">
      <c r="A454" s="227" t="s">
        <v>332</v>
      </c>
      <c r="B454" s="225">
        <v>59</v>
      </c>
      <c r="C454" s="345">
        <v>17</v>
      </c>
      <c r="D454" s="225" t="s">
        <v>14</v>
      </c>
      <c r="E454" s="386">
        <v>12</v>
      </c>
      <c r="F454" s="226">
        <f t="shared" si="14"/>
        <v>7.2857142857142847</v>
      </c>
    </row>
    <row r="455" spans="1:6" s="22" customFormat="1" ht="15.75" customHeight="1">
      <c r="A455" s="227" t="s">
        <v>332</v>
      </c>
      <c r="B455" s="225">
        <v>60</v>
      </c>
      <c r="C455" s="345">
        <v>17</v>
      </c>
      <c r="D455" s="225" t="s">
        <v>14</v>
      </c>
      <c r="E455" s="386">
        <v>12</v>
      </c>
      <c r="F455" s="226">
        <f t="shared" si="14"/>
        <v>7.2857142857142847</v>
      </c>
    </row>
    <row r="456" spans="1:6" s="22" customFormat="1" ht="15.75" customHeight="1">
      <c r="A456" s="227" t="s">
        <v>567</v>
      </c>
      <c r="B456" s="225"/>
      <c r="C456" s="345">
        <v>15</v>
      </c>
      <c r="D456" s="225" t="s">
        <v>16</v>
      </c>
      <c r="E456" s="386">
        <v>20</v>
      </c>
      <c r="F456" s="226">
        <f t="shared" si="14"/>
        <v>10.714285714285714</v>
      </c>
    </row>
    <row r="457" spans="1:6" s="22" customFormat="1" ht="15.75" customHeight="1">
      <c r="A457" s="227" t="s">
        <v>567</v>
      </c>
      <c r="B457" s="225"/>
      <c r="C457" s="345">
        <v>15</v>
      </c>
      <c r="D457" s="225" t="s">
        <v>16</v>
      </c>
      <c r="E457" s="386">
        <v>20</v>
      </c>
      <c r="F457" s="226">
        <f t="shared" si="14"/>
        <v>10.714285714285714</v>
      </c>
    </row>
    <row r="458" spans="1:6" s="22" customFormat="1" ht="15.75" customHeight="1">
      <c r="A458" s="227" t="s">
        <v>458</v>
      </c>
      <c r="B458" s="225"/>
      <c r="C458" s="345">
        <v>549</v>
      </c>
      <c r="D458" s="225" t="s">
        <v>16</v>
      </c>
      <c r="E458" s="386">
        <v>20</v>
      </c>
      <c r="F458" s="226">
        <f t="shared" si="14"/>
        <v>392.14285714285717</v>
      </c>
    </row>
    <row r="459" spans="1:6" s="22" customFormat="1" ht="15.75" customHeight="1">
      <c r="A459" s="236" t="s">
        <v>619</v>
      </c>
      <c r="B459" s="232"/>
      <c r="C459" s="347">
        <f>SUM(C426:C458)</f>
        <v>1530.5</v>
      </c>
      <c r="D459" s="232"/>
      <c r="E459" s="388"/>
      <c r="F459" s="234">
        <f>SUM(F426:F458)</f>
        <v>962.42857142857133</v>
      </c>
    </row>
    <row r="460" spans="1:6" s="22" customFormat="1" ht="15.75" customHeight="1">
      <c r="A460" s="235" t="s">
        <v>615</v>
      </c>
      <c r="B460" s="225"/>
      <c r="C460" s="345"/>
      <c r="D460" s="225"/>
      <c r="E460" s="386"/>
      <c r="F460" s="226"/>
    </row>
    <row r="461" spans="1:6" s="22" customFormat="1" ht="15.75" customHeight="1">
      <c r="A461" s="227" t="s">
        <v>18</v>
      </c>
      <c r="B461" s="225">
        <v>101</v>
      </c>
      <c r="C461" s="345">
        <v>8</v>
      </c>
      <c r="D461" s="225" t="s">
        <v>16</v>
      </c>
      <c r="E461" s="386">
        <v>20</v>
      </c>
      <c r="F461" s="226">
        <f>(C461/28)*E461</f>
        <v>5.7142857142857135</v>
      </c>
    </row>
    <row r="462" spans="1:6" s="22" customFormat="1" ht="15.75" customHeight="1">
      <c r="A462" s="227" t="s">
        <v>18</v>
      </c>
      <c r="B462" s="225">
        <v>102</v>
      </c>
      <c r="C462" s="345">
        <v>8</v>
      </c>
      <c r="D462" s="225" t="s">
        <v>16</v>
      </c>
      <c r="E462" s="386">
        <v>20</v>
      </c>
      <c r="F462" s="226">
        <f t="shared" ref="F462:F500" si="15">(C462/28)*E462</f>
        <v>5.7142857142857135</v>
      </c>
    </row>
    <row r="463" spans="1:6" s="22" customFormat="1" ht="15.75" customHeight="1">
      <c r="A463" s="227" t="s">
        <v>332</v>
      </c>
      <c r="B463" s="225">
        <v>103</v>
      </c>
      <c r="C463" s="345">
        <v>17.100000000000001</v>
      </c>
      <c r="D463" s="225" t="s">
        <v>14</v>
      </c>
      <c r="E463" s="386">
        <v>12</v>
      </c>
      <c r="F463" s="226">
        <f t="shared" si="15"/>
        <v>7.3285714285714292</v>
      </c>
    </row>
    <row r="464" spans="1:6" s="22" customFormat="1" ht="15.75" customHeight="1">
      <c r="A464" s="227" t="s">
        <v>332</v>
      </c>
      <c r="B464" s="225">
        <v>104</v>
      </c>
      <c r="C464" s="345">
        <v>17.100000000000001</v>
      </c>
      <c r="D464" s="225" t="s">
        <v>14</v>
      </c>
      <c r="E464" s="386">
        <v>12</v>
      </c>
      <c r="F464" s="226">
        <f t="shared" si="15"/>
        <v>7.3285714285714292</v>
      </c>
    </row>
    <row r="465" spans="1:6" s="22" customFormat="1" ht="15.75" customHeight="1">
      <c r="A465" s="227" t="s">
        <v>332</v>
      </c>
      <c r="B465" s="225">
        <v>105</v>
      </c>
      <c r="C465" s="345">
        <v>16.5</v>
      </c>
      <c r="D465" s="225" t="s">
        <v>14</v>
      </c>
      <c r="E465" s="386">
        <v>12</v>
      </c>
      <c r="F465" s="226">
        <f t="shared" si="15"/>
        <v>7.0714285714285712</v>
      </c>
    </row>
    <row r="466" spans="1:6" s="22" customFormat="1" ht="15.75" customHeight="1">
      <c r="A466" s="227" t="s">
        <v>332</v>
      </c>
      <c r="B466" s="225">
        <v>106</v>
      </c>
      <c r="C466" s="345">
        <v>16.5</v>
      </c>
      <c r="D466" s="225" t="s">
        <v>14</v>
      </c>
      <c r="E466" s="386">
        <v>12</v>
      </c>
      <c r="F466" s="226">
        <f t="shared" si="15"/>
        <v>7.0714285714285712</v>
      </c>
    </row>
    <row r="467" spans="1:6" s="22" customFormat="1" ht="15.75" customHeight="1">
      <c r="A467" s="227" t="s">
        <v>594</v>
      </c>
      <c r="B467" s="225">
        <v>107</v>
      </c>
      <c r="C467" s="345">
        <v>67.900000000000006</v>
      </c>
      <c r="D467" s="225" t="s">
        <v>16</v>
      </c>
      <c r="E467" s="386">
        <v>20</v>
      </c>
      <c r="F467" s="226">
        <f t="shared" si="15"/>
        <v>48.500000000000007</v>
      </c>
    </row>
    <row r="468" spans="1:6" s="22" customFormat="1" ht="15.75" customHeight="1">
      <c r="A468" s="227" t="s">
        <v>595</v>
      </c>
      <c r="B468" s="225">
        <v>139</v>
      </c>
      <c r="C468" s="345">
        <v>33.6</v>
      </c>
      <c r="D468" s="225" t="s">
        <v>16</v>
      </c>
      <c r="E468" s="386">
        <v>20</v>
      </c>
      <c r="F468" s="226">
        <f t="shared" si="15"/>
        <v>24</v>
      </c>
    </row>
    <row r="469" spans="1:6" s="22" customFormat="1" ht="15.75" customHeight="1">
      <c r="A469" s="227" t="s">
        <v>596</v>
      </c>
      <c r="B469" s="225">
        <v>140</v>
      </c>
      <c r="C469" s="345">
        <v>16.8</v>
      </c>
      <c r="D469" s="225" t="s">
        <v>16</v>
      </c>
      <c r="E469" s="386">
        <v>20</v>
      </c>
      <c r="F469" s="226">
        <f t="shared" si="15"/>
        <v>12</v>
      </c>
    </row>
    <row r="470" spans="1:6" s="22" customFormat="1" ht="15.75" customHeight="1">
      <c r="A470" s="227" t="s">
        <v>578</v>
      </c>
      <c r="B470" s="225">
        <v>141</v>
      </c>
      <c r="C470" s="345">
        <v>51</v>
      </c>
      <c r="D470" s="225" t="s">
        <v>16</v>
      </c>
      <c r="E470" s="386">
        <v>20</v>
      </c>
      <c r="F470" s="226">
        <f t="shared" si="15"/>
        <v>36.428571428571431</v>
      </c>
    </row>
    <row r="471" spans="1:6" s="22" customFormat="1" ht="15.75" customHeight="1">
      <c r="A471" s="227" t="s">
        <v>578</v>
      </c>
      <c r="B471" s="225">
        <v>142</v>
      </c>
      <c r="C471" s="345">
        <v>33.6</v>
      </c>
      <c r="D471" s="225" t="s">
        <v>16</v>
      </c>
      <c r="E471" s="386">
        <v>20</v>
      </c>
      <c r="F471" s="226">
        <f t="shared" si="15"/>
        <v>24</v>
      </c>
    </row>
    <row r="472" spans="1:6" s="22" customFormat="1" ht="15.75" customHeight="1">
      <c r="A472" s="227" t="s">
        <v>578</v>
      </c>
      <c r="B472" s="225">
        <v>143</v>
      </c>
      <c r="C472" s="345">
        <v>34.1</v>
      </c>
      <c r="D472" s="225" t="s">
        <v>16</v>
      </c>
      <c r="E472" s="386">
        <v>20</v>
      </c>
      <c r="F472" s="226">
        <f t="shared" si="15"/>
        <v>24.357142857142861</v>
      </c>
    </row>
    <row r="473" spans="1:6" s="22" customFormat="1" ht="15.75" customHeight="1">
      <c r="A473" s="227" t="s">
        <v>578</v>
      </c>
      <c r="B473" s="225">
        <v>144</v>
      </c>
      <c r="C473" s="345">
        <v>33.299999999999997</v>
      </c>
      <c r="D473" s="225" t="s">
        <v>16</v>
      </c>
      <c r="E473" s="386">
        <v>20</v>
      </c>
      <c r="F473" s="226">
        <f t="shared" si="15"/>
        <v>23.785714285714285</v>
      </c>
    </row>
    <row r="474" spans="1:6" s="22" customFormat="1" ht="15.75" customHeight="1">
      <c r="A474" s="227" t="s">
        <v>15</v>
      </c>
      <c r="B474" s="225">
        <v>145</v>
      </c>
      <c r="C474" s="345">
        <v>51</v>
      </c>
      <c r="D474" s="225" t="s">
        <v>16</v>
      </c>
      <c r="E474" s="386">
        <v>20</v>
      </c>
      <c r="F474" s="226">
        <f t="shared" si="15"/>
        <v>36.428571428571431</v>
      </c>
    </row>
    <row r="475" spans="1:6" s="22" customFormat="1" ht="15.75" customHeight="1">
      <c r="A475" s="227" t="s">
        <v>15</v>
      </c>
      <c r="B475" s="225">
        <v>146</v>
      </c>
      <c r="C475" s="345">
        <v>51</v>
      </c>
      <c r="D475" s="225" t="s">
        <v>16</v>
      </c>
      <c r="E475" s="386">
        <v>20</v>
      </c>
      <c r="F475" s="226">
        <f t="shared" si="15"/>
        <v>36.428571428571431</v>
      </c>
    </row>
    <row r="476" spans="1:6" s="22" customFormat="1" ht="15.75" customHeight="1">
      <c r="A476" s="227" t="s">
        <v>332</v>
      </c>
      <c r="B476" s="225">
        <v>147</v>
      </c>
      <c r="C476" s="345">
        <v>16.2</v>
      </c>
      <c r="D476" s="225" t="s">
        <v>16</v>
      </c>
      <c r="E476" s="386">
        <v>20</v>
      </c>
      <c r="F476" s="226">
        <f t="shared" si="15"/>
        <v>11.571428571428569</v>
      </c>
    </row>
    <row r="477" spans="1:6" s="22" customFormat="1" ht="15.75" customHeight="1">
      <c r="A477" s="227" t="s">
        <v>15</v>
      </c>
      <c r="B477" s="225">
        <v>148</v>
      </c>
      <c r="C477" s="345">
        <v>51</v>
      </c>
      <c r="D477" s="225" t="s">
        <v>16</v>
      </c>
      <c r="E477" s="386">
        <v>20</v>
      </c>
      <c r="F477" s="226">
        <f t="shared" si="15"/>
        <v>36.428571428571431</v>
      </c>
    </row>
    <row r="478" spans="1:6" s="22" customFormat="1" ht="15.75" customHeight="1">
      <c r="A478" s="227" t="s">
        <v>15</v>
      </c>
      <c r="B478" s="225">
        <v>149</v>
      </c>
      <c r="C478" s="345">
        <v>51</v>
      </c>
      <c r="D478" s="225" t="s">
        <v>16</v>
      </c>
      <c r="E478" s="386">
        <v>20</v>
      </c>
      <c r="F478" s="226">
        <f t="shared" si="15"/>
        <v>36.428571428571431</v>
      </c>
    </row>
    <row r="479" spans="1:6" s="22" customFormat="1" ht="15.75" customHeight="1">
      <c r="A479" s="227" t="s">
        <v>15</v>
      </c>
      <c r="B479" s="225">
        <v>150</v>
      </c>
      <c r="C479" s="345">
        <v>51</v>
      </c>
      <c r="D479" s="225" t="s">
        <v>16</v>
      </c>
      <c r="E479" s="386">
        <v>20</v>
      </c>
      <c r="F479" s="226">
        <f t="shared" si="15"/>
        <v>36.428571428571431</v>
      </c>
    </row>
    <row r="480" spans="1:6" s="22" customFormat="1" ht="15.75" customHeight="1">
      <c r="A480" s="227" t="s">
        <v>15</v>
      </c>
      <c r="B480" s="225">
        <v>151</v>
      </c>
      <c r="C480" s="345">
        <v>51</v>
      </c>
      <c r="D480" s="225" t="s">
        <v>16</v>
      </c>
      <c r="E480" s="386">
        <v>20</v>
      </c>
      <c r="F480" s="226">
        <f t="shared" si="15"/>
        <v>36.428571428571431</v>
      </c>
    </row>
    <row r="481" spans="1:6" s="22" customFormat="1" ht="15.75" customHeight="1">
      <c r="A481" s="227" t="s">
        <v>15</v>
      </c>
      <c r="B481" s="225">
        <v>152</v>
      </c>
      <c r="C481" s="345">
        <v>51</v>
      </c>
      <c r="D481" s="225" t="s">
        <v>16</v>
      </c>
      <c r="E481" s="386">
        <v>20</v>
      </c>
      <c r="F481" s="226">
        <f t="shared" si="15"/>
        <v>36.428571428571431</v>
      </c>
    </row>
    <row r="482" spans="1:6" s="22" customFormat="1" ht="15.75" customHeight="1">
      <c r="A482" s="227" t="s">
        <v>332</v>
      </c>
      <c r="B482" s="225">
        <v>153</v>
      </c>
      <c r="C482" s="345">
        <v>17.100000000000001</v>
      </c>
      <c r="D482" s="225" t="s">
        <v>14</v>
      </c>
      <c r="E482" s="386">
        <v>12</v>
      </c>
      <c r="F482" s="226">
        <f t="shared" si="15"/>
        <v>7.3285714285714292</v>
      </c>
    </row>
    <row r="483" spans="1:6" s="22" customFormat="1" ht="15.75" customHeight="1">
      <c r="A483" s="227" t="s">
        <v>332</v>
      </c>
      <c r="B483" s="225">
        <v>154</v>
      </c>
      <c r="C483" s="345">
        <v>34.799999999999997</v>
      </c>
      <c r="D483" s="225" t="s">
        <v>14</v>
      </c>
      <c r="E483" s="386">
        <v>12</v>
      </c>
      <c r="F483" s="226">
        <f t="shared" si="15"/>
        <v>14.914285714285711</v>
      </c>
    </row>
    <row r="484" spans="1:6" s="22" customFormat="1" ht="15.75" customHeight="1">
      <c r="A484" s="227" t="s">
        <v>332</v>
      </c>
      <c r="B484" s="225">
        <v>155</v>
      </c>
      <c r="C484" s="345">
        <v>17.100000000000001</v>
      </c>
      <c r="D484" s="225" t="s">
        <v>14</v>
      </c>
      <c r="E484" s="386">
        <v>12</v>
      </c>
      <c r="F484" s="226">
        <f t="shared" si="15"/>
        <v>7.3285714285714292</v>
      </c>
    </row>
    <row r="485" spans="1:6" s="22" customFormat="1" ht="15.75" customHeight="1">
      <c r="A485" s="227" t="s">
        <v>332</v>
      </c>
      <c r="B485" s="225">
        <v>156</v>
      </c>
      <c r="C485" s="345">
        <v>16</v>
      </c>
      <c r="D485" s="225" t="s">
        <v>14</v>
      </c>
      <c r="E485" s="386">
        <v>12</v>
      </c>
      <c r="F485" s="226">
        <f t="shared" si="15"/>
        <v>6.8571428571428568</v>
      </c>
    </row>
    <row r="486" spans="1:6" s="22" customFormat="1" ht="15.75" customHeight="1">
      <c r="A486" s="227" t="s">
        <v>332</v>
      </c>
      <c r="B486" s="225">
        <v>157</v>
      </c>
      <c r="C486" s="345">
        <v>17.100000000000001</v>
      </c>
      <c r="D486" s="225" t="s">
        <v>14</v>
      </c>
      <c r="E486" s="386">
        <v>12</v>
      </c>
      <c r="F486" s="226">
        <f t="shared" si="15"/>
        <v>7.3285714285714292</v>
      </c>
    </row>
    <row r="487" spans="1:6" s="22" customFormat="1" ht="15.75" customHeight="1">
      <c r="A487" s="227" t="s">
        <v>18</v>
      </c>
      <c r="B487" s="225">
        <v>158</v>
      </c>
      <c r="C487" s="345">
        <v>8</v>
      </c>
      <c r="D487" s="225" t="s">
        <v>16</v>
      </c>
      <c r="E487" s="386">
        <v>20</v>
      </c>
      <c r="F487" s="226">
        <f t="shared" si="15"/>
        <v>5.7142857142857135</v>
      </c>
    </row>
    <row r="488" spans="1:6" s="22" customFormat="1" ht="15.75" customHeight="1">
      <c r="A488" s="227" t="s">
        <v>18</v>
      </c>
      <c r="B488" s="225">
        <v>159</v>
      </c>
      <c r="C488" s="345">
        <v>8</v>
      </c>
      <c r="D488" s="225" t="s">
        <v>16</v>
      </c>
      <c r="E488" s="386">
        <v>20</v>
      </c>
      <c r="F488" s="226">
        <f t="shared" si="15"/>
        <v>5.7142857142857135</v>
      </c>
    </row>
    <row r="489" spans="1:6" s="22" customFormat="1" ht="15.75" customHeight="1">
      <c r="A489" s="227" t="s">
        <v>332</v>
      </c>
      <c r="B489" s="225">
        <v>160</v>
      </c>
      <c r="C489" s="345">
        <v>17.100000000000001</v>
      </c>
      <c r="D489" s="225" t="s">
        <v>14</v>
      </c>
      <c r="E489" s="386">
        <v>12</v>
      </c>
      <c r="F489" s="226">
        <f t="shared" si="15"/>
        <v>7.3285714285714292</v>
      </c>
    </row>
    <row r="490" spans="1:6" s="22" customFormat="1" ht="15.75" customHeight="1">
      <c r="A490" s="227" t="s">
        <v>332</v>
      </c>
      <c r="B490" s="225">
        <v>161</v>
      </c>
      <c r="C490" s="345">
        <v>17.100000000000001</v>
      </c>
      <c r="D490" s="225" t="s">
        <v>14</v>
      </c>
      <c r="E490" s="386">
        <v>12</v>
      </c>
      <c r="F490" s="226">
        <f t="shared" si="15"/>
        <v>7.3285714285714292</v>
      </c>
    </row>
    <row r="491" spans="1:6" s="22" customFormat="1" ht="15.75" customHeight="1">
      <c r="A491" s="227" t="s">
        <v>18</v>
      </c>
      <c r="B491" s="225">
        <v>162</v>
      </c>
      <c r="C491" s="345">
        <v>8</v>
      </c>
      <c r="D491" s="225" t="s">
        <v>16</v>
      </c>
      <c r="E491" s="386">
        <v>20</v>
      </c>
      <c r="F491" s="226">
        <f t="shared" si="15"/>
        <v>5.7142857142857135</v>
      </c>
    </row>
    <row r="492" spans="1:6" s="22" customFormat="1" ht="15.75" customHeight="1">
      <c r="A492" s="227" t="s">
        <v>18</v>
      </c>
      <c r="B492" s="225">
        <v>163</v>
      </c>
      <c r="C492" s="345">
        <v>8</v>
      </c>
      <c r="D492" s="225" t="s">
        <v>16</v>
      </c>
      <c r="E492" s="386">
        <v>20</v>
      </c>
      <c r="F492" s="226">
        <f t="shared" si="15"/>
        <v>5.7142857142857135</v>
      </c>
    </row>
    <row r="493" spans="1:6" s="22" customFormat="1" ht="15.75" customHeight="1">
      <c r="A493" s="227" t="s">
        <v>578</v>
      </c>
      <c r="B493" s="225">
        <v>164</v>
      </c>
      <c r="C493" s="345">
        <v>34.799999999999997</v>
      </c>
      <c r="D493" s="225" t="s">
        <v>16</v>
      </c>
      <c r="E493" s="386">
        <v>20</v>
      </c>
      <c r="F493" s="226">
        <f t="shared" si="15"/>
        <v>24.857142857142854</v>
      </c>
    </row>
    <row r="494" spans="1:6" s="22" customFormat="1" ht="15.75" customHeight="1">
      <c r="A494" s="227" t="s">
        <v>332</v>
      </c>
      <c r="B494" s="225">
        <v>165</v>
      </c>
      <c r="C494" s="345">
        <v>17.100000000000001</v>
      </c>
      <c r="D494" s="225" t="s">
        <v>14</v>
      </c>
      <c r="E494" s="386">
        <v>12</v>
      </c>
      <c r="F494" s="226">
        <f t="shared" si="15"/>
        <v>7.3285714285714292</v>
      </c>
    </row>
    <row r="495" spans="1:6" s="22" customFormat="1" ht="15.75" customHeight="1">
      <c r="A495" s="227" t="s">
        <v>597</v>
      </c>
      <c r="B495" s="225">
        <v>166</v>
      </c>
      <c r="C495" s="345">
        <v>17.100000000000001</v>
      </c>
      <c r="D495" s="225" t="s">
        <v>14</v>
      </c>
      <c r="E495" s="386">
        <v>12</v>
      </c>
      <c r="F495" s="226">
        <f t="shared" si="15"/>
        <v>7.3285714285714292</v>
      </c>
    </row>
    <row r="496" spans="1:6" s="22" customFormat="1" ht="15.75" customHeight="1">
      <c r="A496" s="227" t="s">
        <v>597</v>
      </c>
      <c r="B496" s="225">
        <v>167</v>
      </c>
      <c r="C496" s="345">
        <v>17.100000000000001</v>
      </c>
      <c r="D496" s="225" t="s">
        <v>14</v>
      </c>
      <c r="E496" s="386">
        <v>12</v>
      </c>
      <c r="F496" s="226">
        <f t="shared" si="15"/>
        <v>7.3285714285714292</v>
      </c>
    </row>
    <row r="497" spans="1:6" s="22" customFormat="1" ht="15.75" customHeight="1">
      <c r="A497" s="227" t="s">
        <v>567</v>
      </c>
      <c r="B497" s="225"/>
      <c r="C497" s="345">
        <v>15</v>
      </c>
      <c r="D497" s="225" t="s">
        <v>16</v>
      </c>
      <c r="E497" s="386">
        <v>20</v>
      </c>
      <c r="F497" s="226">
        <f t="shared" si="15"/>
        <v>10.714285714285714</v>
      </c>
    </row>
    <row r="498" spans="1:6" s="22" customFormat="1" ht="15.75" customHeight="1">
      <c r="A498" s="227" t="s">
        <v>567</v>
      </c>
      <c r="B498" s="225"/>
      <c r="C498" s="345">
        <v>15</v>
      </c>
      <c r="D498" s="225" t="s">
        <v>16</v>
      </c>
      <c r="E498" s="386">
        <v>20</v>
      </c>
      <c r="F498" s="226">
        <f t="shared" si="15"/>
        <v>10.714285714285714</v>
      </c>
    </row>
    <row r="499" spans="1:6" s="22" customFormat="1" ht="15.75" customHeight="1">
      <c r="A499" s="227" t="s">
        <v>567</v>
      </c>
      <c r="B499" s="225"/>
      <c r="C499" s="345">
        <v>15</v>
      </c>
      <c r="D499" s="225" t="s">
        <v>16</v>
      </c>
      <c r="E499" s="386">
        <v>20</v>
      </c>
      <c r="F499" s="226">
        <f t="shared" si="15"/>
        <v>10.714285714285714</v>
      </c>
    </row>
    <row r="500" spans="1:6" s="22" customFormat="1" ht="15.75" customHeight="1">
      <c r="A500" s="227" t="s">
        <v>458</v>
      </c>
      <c r="B500" s="225"/>
      <c r="C500" s="345">
        <v>560.29999999999995</v>
      </c>
      <c r="D500" s="225" t="s">
        <v>16</v>
      </c>
      <c r="E500" s="386">
        <v>20</v>
      </c>
      <c r="F500" s="226">
        <f t="shared" si="15"/>
        <v>400.21428571428567</v>
      </c>
    </row>
    <row r="501" spans="1:6" s="22" customFormat="1" ht="15.75" customHeight="1">
      <c r="A501" s="236" t="s">
        <v>163</v>
      </c>
      <c r="B501" s="232"/>
      <c r="C501" s="347">
        <f>SUM(C461:C500)</f>
        <v>1586.4</v>
      </c>
      <c r="D501" s="233"/>
      <c r="E501" s="391"/>
      <c r="F501" s="234">
        <f>SUM(F461:F500)</f>
        <v>1060.3428571428567</v>
      </c>
    </row>
    <row r="502" spans="1:6" s="22" customFormat="1" ht="15.75" customHeight="1">
      <c r="A502" s="241" t="s">
        <v>279</v>
      </c>
      <c r="B502" s="225"/>
      <c r="C502" s="345"/>
      <c r="D502" s="225"/>
      <c r="E502" s="386"/>
      <c r="F502" s="226"/>
    </row>
    <row r="503" spans="1:6" s="22" customFormat="1" ht="15.75" customHeight="1">
      <c r="A503" s="227" t="s">
        <v>18</v>
      </c>
      <c r="B503" s="225">
        <v>201</v>
      </c>
      <c r="C503" s="345">
        <v>8</v>
      </c>
      <c r="D503" s="225" t="s">
        <v>16</v>
      </c>
      <c r="E503" s="386">
        <v>20</v>
      </c>
      <c r="F503" s="226">
        <f>(C503/28)*E503</f>
        <v>5.7142857142857135</v>
      </c>
    </row>
    <row r="504" spans="1:6" s="22" customFormat="1" ht="15.75" customHeight="1">
      <c r="A504" s="227" t="s">
        <v>18</v>
      </c>
      <c r="B504" s="225">
        <v>202</v>
      </c>
      <c r="C504" s="345">
        <v>8</v>
      </c>
      <c r="D504" s="225" t="s">
        <v>16</v>
      </c>
      <c r="E504" s="386">
        <v>20</v>
      </c>
      <c r="F504" s="226">
        <f t="shared" ref="F504:F541" si="16">(C504/28)*E504</f>
        <v>5.7142857142857135</v>
      </c>
    </row>
    <row r="505" spans="1:6" s="22" customFormat="1" ht="15.75" customHeight="1">
      <c r="A505" s="227" t="s">
        <v>598</v>
      </c>
      <c r="B505" s="225">
        <v>203</v>
      </c>
      <c r="C505" s="345">
        <v>31.9</v>
      </c>
      <c r="D505" s="225" t="s">
        <v>16</v>
      </c>
      <c r="E505" s="386">
        <v>20</v>
      </c>
      <c r="F505" s="226">
        <f t="shared" si="16"/>
        <v>22.785714285714285</v>
      </c>
    </row>
    <row r="506" spans="1:6" s="22" customFormat="1" ht="15.75" customHeight="1">
      <c r="A506" s="227" t="s">
        <v>599</v>
      </c>
      <c r="B506" s="225" t="s">
        <v>600</v>
      </c>
      <c r="C506" s="345">
        <v>17.100000000000001</v>
      </c>
      <c r="D506" s="225" t="s">
        <v>16</v>
      </c>
      <c r="E506" s="386">
        <v>20</v>
      </c>
      <c r="F506" s="226">
        <f t="shared" si="16"/>
        <v>12.214285714285715</v>
      </c>
    </row>
    <row r="507" spans="1:6" s="22" customFormat="1" ht="15.75" customHeight="1">
      <c r="A507" s="227" t="s">
        <v>601</v>
      </c>
      <c r="B507" s="225" t="s">
        <v>602</v>
      </c>
      <c r="C507" s="345">
        <v>17.100000000000001</v>
      </c>
      <c r="D507" s="225" t="s">
        <v>16</v>
      </c>
      <c r="E507" s="386">
        <v>20</v>
      </c>
      <c r="F507" s="226">
        <f t="shared" si="16"/>
        <v>12.214285714285715</v>
      </c>
    </row>
    <row r="508" spans="1:6" s="22" customFormat="1" ht="15.75" customHeight="1">
      <c r="A508" s="227" t="s">
        <v>603</v>
      </c>
      <c r="B508" s="225" t="s">
        <v>604</v>
      </c>
      <c r="C508" s="345">
        <v>16.5</v>
      </c>
      <c r="D508" s="225" t="s">
        <v>16</v>
      </c>
      <c r="E508" s="386">
        <v>20</v>
      </c>
      <c r="F508" s="226">
        <f t="shared" si="16"/>
        <v>11.785714285714286</v>
      </c>
    </row>
    <row r="509" spans="1:6" s="22" customFormat="1" ht="15.75" customHeight="1">
      <c r="A509" s="227" t="s">
        <v>15</v>
      </c>
      <c r="B509" s="225">
        <v>206</v>
      </c>
      <c r="C509" s="345">
        <v>86.1</v>
      </c>
      <c r="D509" s="225" t="s">
        <v>16</v>
      </c>
      <c r="E509" s="386">
        <v>20</v>
      </c>
      <c r="F509" s="226">
        <f t="shared" si="16"/>
        <v>61.499999999999993</v>
      </c>
    </row>
    <row r="510" spans="1:6" s="22" customFormat="1" ht="15.75" customHeight="1">
      <c r="A510" s="227" t="s">
        <v>15</v>
      </c>
      <c r="B510" s="225">
        <v>237</v>
      </c>
      <c r="C510" s="345">
        <v>86.1</v>
      </c>
      <c r="D510" s="225" t="s">
        <v>16</v>
      </c>
      <c r="E510" s="386">
        <v>20</v>
      </c>
      <c r="F510" s="226">
        <f t="shared" si="16"/>
        <v>61.499999999999993</v>
      </c>
    </row>
    <row r="511" spans="1:6" s="22" customFormat="1" ht="15.75" customHeight="1">
      <c r="A511" s="227" t="s">
        <v>332</v>
      </c>
      <c r="B511" s="225">
        <v>238</v>
      </c>
      <c r="C511" s="345">
        <v>16.2</v>
      </c>
      <c r="D511" s="225" t="s">
        <v>14</v>
      </c>
      <c r="E511" s="386">
        <v>12</v>
      </c>
      <c r="F511" s="226">
        <f t="shared" si="16"/>
        <v>6.9428571428571422</v>
      </c>
    </row>
    <row r="512" spans="1:6" s="22" customFormat="1" ht="15.75" customHeight="1">
      <c r="A512" s="227" t="s">
        <v>15</v>
      </c>
      <c r="B512" s="225">
        <v>239</v>
      </c>
      <c r="C512" s="345">
        <v>86.1</v>
      </c>
      <c r="D512" s="225" t="s">
        <v>16</v>
      </c>
      <c r="E512" s="386">
        <v>20</v>
      </c>
      <c r="F512" s="226">
        <f t="shared" si="16"/>
        <v>61.499999999999993</v>
      </c>
    </row>
    <row r="513" spans="1:6" s="22" customFormat="1" ht="15.75" customHeight="1">
      <c r="A513" s="227" t="s">
        <v>332</v>
      </c>
      <c r="B513" s="225">
        <v>240</v>
      </c>
      <c r="C513" s="345">
        <v>16.2</v>
      </c>
      <c r="D513" s="225" t="s">
        <v>14</v>
      </c>
      <c r="E513" s="386">
        <v>12</v>
      </c>
      <c r="F513" s="226">
        <f t="shared" si="16"/>
        <v>6.9428571428571422</v>
      </c>
    </row>
    <row r="514" spans="1:6" s="22" customFormat="1" ht="15.75" customHeight="1">
      <c r="A514" s="227" t="s">
        <v>15</v>
      </c>
      <c r="B514" s="225">
        <v>241</v>
      </c>
      <c r="C514" s="345">
        <v>105</v>
      </c>
      <c r="D514" s="225" t="s">
        <v>16</v>
      </c>
      <c r="E514" s="386">
        <v>20</v>
      </c>
      <c r="F514" s="226">
        <f t="shared" si="16"/>
        <v>75</v>
      </c>
    </row>
    <row r="515" spans="1:6" s="22" customFormat="1" ht="15.75" customHeight="1">
      <c r="A515" s="227" t="s">
        <v>15</v>
      </c>
      <c r="B515" s="225">
        <v>242</v>
      </c>
      <c r="C515" s="345">
        <v>33.6</v>
      </c>
      <c r="D515" s="225" t="s">
        <v>16</v>
      </c>
      <c r="E515" s="386">
        <v>20</v>
      </c>
      <c r="F515" s="226">
        <f t="shared" si="16"/>
        <v>24</v>
      </c>
    </row>
    <row r="516" spans="1:6" s="22" customFormat="1" ht="15.75" customHeight="1">
      <c r="A516" s="227" t="s">
        <v>15</v>
      </c>
      <c r="B516" s="225">
        <v>243</v>
      </c>
      <c r="C516" s="345">
        <v>33.6</v>
      </c>
      <c r="D516" s="225" t="s">
        <v>16</v>
      </c>
      <c r="E516" s="386">
        <v>20</v>
      </c>
      <c r="F516" s="226">
        <f t="shared" si="16"/>
        <v>24</v>
      </c>
    </row>
    <row r="517" spans="1:6" s="22" customFormat="1" ht="15.75" customHeight="1">
      <c r="A517" s="227" t="s">
        <v>578</v>
      </c>
      <c r="B517" s="225">
        <v>244</v>
      </c>
      <c r="C517" s="345">
        <v>33.6</v>
      </c>
      <c r="D517" s="225" t="s">
        <v>16</v>
      </c>
      <c r="E517" s="386">
        <v>20</v>
      </c>
      <c r="F517" s="226">
        <f t="shared" si="16"/>
        <v>24</v>
      </c>
    </row>
    <row r="518" spans="1:6" s="22" customFormat="1" ht="15.75" customHeight="1">
      <c r="A518" s="227" t="s">
        <v>15</v>
      </c>
      <c r="B518" s="225">
        <v>245</v>
      </c>
      <c r="C518" s="345">
        <v>70</v>
      </c>
      <c r="D518" s="225" t="s">
        <v>16</v>
      </c>
      <c r="E518" s="386">
        <v>20</v>
      </c>
      <c r="F518" s="226">
        <f t="shared" si="16"/>
        <v>50</v>
      </c>
    </row>
    <row r="519" spans="1:6" s="22" customFormat="1" ht="15.75" customHeight="1">
      <c r="A519" s="227" t="s">
        <v>15</v>
      </c>
      <c r="B519" s="225">
        <v>246</v>
      </c>
      <c r="C519" s="345">
        <v>51</v>
      </c>
      <c r="D519" s="225" t="s">
        <v>16</v>
      </c>
      <c r="E519" s="386">
        <v>20</v>
      </c>
      <c r="F519" s="226">
        <f t="shared" si="16"/>
        <v>36.428571428571431</v>
      </c>
    </row>
    <row r="520" spans="1:6" s="22" customFormat="1" ht="15.75" customHeight="1">
      <c r="A520" s="227" t="s">
        <v>15</v>
      </c>
      <c r="B520" s="225">
        <v>247</v>
      </c>
      <c r="C520" s="345">
        <v>51</v>
      </c>
      <c r="D520" s="225" t="s">
        <v>16</v>
      </c>
      <c r="E520" s="386">
        <v>20</v>
      </c>
      <c r="F520" s="226">
        <f t="shared" si="16"/>
        <v>36.428571428571431</v>
      </c>
    </row>
    <row r="521" spans="1:6" s="22" customFormat="1" ht="15.75" customHeight="1">
      <c r="A521" s="227" t="s">
        <v>332</v>
      </c>
      <c r="B521" s="225">
        <v>248</v>
      </c>
      <c r="C521" s="345">
        <v>17.100000000000001</v>
      </c>
      <c r="D521" s="225" t="s">
        <v>14</v>
      </c>
      <c r="E521" s="386">
        <v>12</v>
      </c>
      <c r="F521" s="226">
        <f t="shared" si="16"/>
        <v>7.3285714285714292</v>
      </c>
    </row>
    <row r="522" spans="1:6" s="22" customFormat="1" ht="15.75" customHeight="1">
      <c r="A522" s="227" t="s">
        <v>332</v>
      </c>
      <c r="B522" s="225">
        <v>249</v>
      </c>
      <c r="C522" s="345">
        <v>17.100000000000001</v>
      </c>
      <c r="D522" s="225" t="s">
        <v>14</v>
      </c>
      <c r="E522" s="386">
        <v>12</v>
      </c>
      <c r="F522" s="226">
        <f t="shared" si="16"/>
        <v>7.3285714285714292</v>
      </c>
    </row>
    <row r="523" spans="1:6" s="22" customFormat="1" ht="15.75" customHeight="1">
      <c r="A523" s="227" t="s">
        <v>332</v>
      </c>
      <c r="B523" s="225">
        <v>250</v>
      </c>
      <c r="C523" s="345">
        <v>17.100000000000001</v>
      </c>
      <c r="D523" s="225" t="s">
        <v>14</v>
      </c>
      <c r="E523" s="386">
        <v>12</v>
      </c>
      <c r="F523" s="226">
        <f t="shared" si="16"/>
        <v>7.3285714285714292</v>
      </c>
    </row>
    <row r="524" spans="1:6" s="22" customFormat="1" ht="15.75" customHeight="1">
      <c r="A524" s="227" t="s">
        <v>332</v>
      </c>
      <c r="B524" s="225">
        <v>251</v>
      </c>
      <c r="C524" s="345">
        <v>17.100000000000001</v>
      </c>
      <c r="D524" s="225" t="s">
        <v>14</v>
      </c>
      <c r="E524" s="386">
        <v>12</v>
      </c>
      <c r="F524" s="226">
        <f t="shared" si="16"/>
        <v>7.3285714285714292</v>
      </c>
    </row>
    <row r="525" spans="1:6" s="22" customFormat="1" ht="15.75" customHeight="1">
      <c r="A525" s="227" t="s">
        <v>605</v>
      </c>
      <c r="B525" s="225">
        <v>252</v>
      </c>
      <c r="C525" s="345">
        <v>17.100000000000001</v>
      </c>
      <c r="D525" s="225" t="s">
        <v>14</v>
      </c>
      <c r="E525" s="386">
        <v>12</v>
      </c>
      <c r="F525" s="226">
        <f t="shared" si="16"/>
        <v>7.3285714285714292</v>
      </c>
    </row>
    <row r="526" spans="1:6" s="22" customFormat="1" ht="15.75" customHeight="1">
      <c r="A526" s="227"/>
      <c r="B526" s="225" t="s">
        <v>606</v>
      </c>
      <c r="C526" s="345">
        <v>17.100000000000001</v>
      </c>
      <c r="D526" s="225" t="s">
        <v>14</v>
      </c>
      <c r="E526" s="386">
        <v>12</v>
      </c>
      <c r="F526" s="226">
        <f t="shared" si="16"/>
        <v>7.3285714285714292</v>
      </c>
    </row>
    <row r="527" spans="1:6" s="22" customFormat="1" ht="15.75" customHeight="1">
      <c r="A527" s="227" t="s">
        <v>18</v>
      </c>
      <c r="B527" s="225">
        <v>253</v>
      </c>
      <c r="C527" s="345">
        <v>8</v>
      </c>
      <c r="D527" s="225" t="s">
        <v>16</v>
      </c>
      <c r="E527" s="386">
        <v>20</v>
      </c>
      <c r="F527" s="226">
        <f t="shared" si="16"/>
        <v>5.7142857142857135</v>
      </c>
    </row>
    <row r="528" spans="1:6" s="22" customFormat="1" ht="15.75" customHeight="1">
      <c r="A528" s="227" t="s">
        <v>18</v>
      </c>
      <c r="B528" s="225">
        <v>254</v>
      </c>
      <c r="C528" s="345">
        <v>8</v>
      </c>
      <c r="D528" s="225" t="s">
        <v>16</v>
      </c>
      <c r="E528" s="386">
        <v>20</v>
      </c>
      <c r="F528" s="226">
        <f t="shared" si="16"/>
        <v>5.7142857142857135</v>
      </c>
    </row>
    <row r="529" spans="1:6" s="22" customFormat="1" ht="15.75" customHeight="1">
      <c r="A529" s="227" t="s">
        <v>332</v>
      </c>
      <c r="B529" s="225">
        <v>255</v>
      </c>
      <c r="C529" s="345">
        <v>17.100000000000001</v>
      </c>
      <c r="D529" s="225" t="s">
        <v>14</v>
      </c>
      <c r="E529" s="386">
        <v>12</v>
      </c>
      <c r="F529" s="226">
        <f t="shared" si="16"/>
        <v>7.3285714285714292</v>
      </c>
    </row>
    <row r="530" spans="1:6" s="22" customFormat="1" ht="15.75" customHeight="1">
      <c r="A530" s="227" t="s">
        <v>332</v>
      </c>
      <c r="B530" s="225">
        <v>256</v>
      </c>
      <c r="C530" s="345">
        <v>17.100000000000001</v>
      </c>
      <c r="D530" s="225" t="s">
        <v>14</v>
      </c>
      <c r="E530" s="386">
        <v>12</v>
      </c>
      <c r="F530" s="226">
        <f t="shared" si="16"/>
        <v>7.3285714285714292</v>
      </c>
    </row>
    <row r="531" spans="1:6" s="22" customFormat="1" ht="15.75" customHeight="1">
      <c r="A531" s="227" t="s">
        <v>18</v>
      </c>
      <c r="B531" s="225">
        <v>257</v>
      </c>
      <c r="C531" s="345">
        <v>8</v>
      </c>
      <c r="D531" s="225" t="s">
        <v>16</v>
      </c>
      <c r="E531" s="386">
        <v>20</v>
      </c>
      <c r="F531" s="226">
        <f t="shared" si="16"/>
        <v>5.7142857142857135</v>
      </c>
    </row>
    <row r="532" spans="1:6" s="22" customFormat="1" ht="15.75" customHeight="1">
      <c r="A532" s="227" t="s">
        <v>18</v>
      </c>
      <c r="B532" s="225">
        <v>258</v>
      </c>
      <c r="C532" s="345">
        <v>8</v>
      </c>
      <c r="D532" s="225" t="s">
        <v>16</v>
      </c>
      <c r="E532" s="386">
        <v>20</v>
      </c>
      <c r="F532" s="226">
        <f t="shared" si="16"/>
        <v>5.7142857142857135</v>
      </c>
    </row>
    <row r="533" spans="1:6" s="22" customFormat="1" ht="15.75" customHeight="1">
      <c r="A533" s="227" t="s">
        <v>332</v>
      </c>
      <c r="B533" s="225">
        <v>259</v>
      </c>
      <c r="C533" s="345">
        <v>17.100000000000001</v>
      </c>
      <c r="D533" s="225" t="s">
        <v>14</v>
      </c>
      <c r="E533" s="386">
        <v>12</v>
      </c>
      <c r="F533" s="226">
        <f t="shared" si="16"/>
        <v>7.3285714285714292</v>
      </c>
    </row>
    <row r="534" spans="1:6" s="22" customFormat="1" ht="15.75" customHeight="1">
      <c r="A534" s="227" t="s">
        <v>332</v>
      </c>
      <c r="B534" s="225">
        <v>260</v>
      </c>
      <c r="C534" s="345">
        <v>17.100000000000001</v>
      </c>
      <c r="D534" s="225" t="s">
        <v>14</v>
      </c>
      <c r="E534" s="386">
        <v>12</v>
      </c>
      <c r="F534" s="226">
        <f t="shared" si="16"/>
        <v>7.3285714285714292</v>
      </c>
    </row>
    <row r="535" spans="1:6" s="22" customFormat="1" ht="15.75" customHeight="1">
      <c r="A535" s="227" t="s">
        <v>332</v>
      </c>
      <c r="B535" s="225">
        <v>261</v>
      </c>
      <c r="C535" s="345">
        <v>17.100000000000001</v>
      </c>
      <c r="D535" s="225" t="s">
        <v>14</v>
      </c>
      <c r="E535" s="386">
        <v>12</v>
      </c>
      <c r="F535" s="226">
        <f t="shared" si="16"/>
        <v>7.3285714285714292</v>
      </c>
    </row>
    <row r="536" spans="1:6" s="22" customFormat="1" ht="15.75" customHeight="1">
      <c r="A536" s="227" t="s">
        <v>332</v>
      </c>
      <c r="B536" s="225">
        <v>262</v>
      </c>
      <c r="C536" s="345">
        <v>17.100000000000001</v>
      </c>
      <c r="D536" s="225" t="s">
        <v>14</v>
      </c>
      <c r="E536" s="386">
        <v>12</v>
      </c>
      <c r="F536" s="226">
        <f t="shared" si="16"/>
        <v>7.3285714285714292</v>
      </c>
    </row>
    <row r="537" spans="1:6" s="22" customFormat="1" ht="15.75" customHeight="1">
      <c r="A537" s="227" t="s">
        <v>332</v>
      </c>
      <c r="B537" s="225">
        <v>263</v>
      </c>
      <c r="C537" s="345">
        <v>17.100000000000001</v>
      </c>
      <c r="D537" s="225" t="s">
        <v>14</v>
      </c>
      <c r="E537" s="386">
        <v>12</v>
      </c>
      <c r="F537" s="226">
        <f t="shared" si="16"/>
        <v>7.3285714285714292</v>
      </c>
    </row>
    <row r="538" spans="1:6" s="22" customFormat="1" ht="15.75" customHeight="1">
      <c r="A538" s="227" t="s">
        <v>567</v>
      </c>
      <c r="B538" s="225"/>
      <c r="C538" s="345">
        <v>15</v>
      </c>
      <c r="D538" s="225" t="s">
        <v>16</v>
      </c>
      <c r="E538" s="386">
        <v>20</v>
      </c>
      <c r="F538" s="226">
        <f t="shared" si="16"/>
        <v>10.714285714285714</v>
      </c>
    </row>
    <row r="539" spans="1:6" s="22" customFormat="1" ht="15.75" customHeight="1">
      <c r="A539" s="227" t="s">
        <v>567</v>
      </c>
      <c r="B539" s="225"/>
      <c r="C539" s="345">
        <v>15</v>
      </c>
      <c r="D539" s="225" t="s">
        <v>16</v>
      </c>
      <c r="E539" s="386">
        <v>20</v>
      </c>
      <c r="F539" s="226">
        <f t="shared" si="16"/>
        <v>10.714285714285714</v>
      </c>
    </row>
    <row r="540" spans="1:6" s="22" customFormat="1" ht="15.75" customHeight="1">
      <c r="A540" s="227" t="s">
        <v>567</v>
      </c>
      <c r="B540" s="225"/>
      <c r="C540" s="345">
        <v>15</v>
      </c>
      <c r="D540" s="225" t="s">
        <v>16</v>
      </c>
      <c r="E540" s="386">
        <v>20</v>
      </c>
      <c r="F540" s="226">
        <f t="shared" si="16"/>
        <v>10.714285714285714</v>
      </c>
    </row>
    <row r="541" spans="1:6" s="22" customFormat="1" ht="15.75" customHeight="1">
      <c r="A541" s="227" t="s">
        <v>458</v>
      </c>
      <c r="B541" s="225"/>
      <c r="C541" s="345">
        <v>529.20000000000005</v>
      </c>
      <c r="D541" s="225" t="s">
        <v>16</v>
      </c>
      <c r="E541" s="386">
        <v>20</v>
      </c>
      <c r="F541" s="226">
        <f t="shared" si="16"/>
        <v>378.00000000000006</v>
      </c>
    </row>
    <row r="542" spans="1:6" ht="15.75" customHeight="1">
      <c r="A542" s="236" t="s">
        <v>163</v>
      </c>
      <c r="B542" s="232"/>
      <c r="C542" s="347">
        <f>SUM(C503:C541)</f>
        <v>1595.6000000000001</v>
      </c>
      <c r="D542" s="233"/>
      <c r="E542" s="391"/>
      <c r="F542" s="234">
        <f>SUM(F503:F541)</f>
        <v>1066.9428571428568</v>
      </c>
    </row>
    <row r="543" spans="1:6" ht="15.75" customHeight="1">
      <c r="A543" s="231" t="s">
        <v>162</v>
      </c>
      <c r="B543" s="267"/>
      <c r="C543" s="347">
        <f>SUM(C459,C501,C542,)</f>
        <v>4712.5</v>
      </c>
      <c r="D543" s="264"/>
      <c r="E543" s="389"/>
      <c r="F543" s="234">
        <f>F542+F501+F459</f>
        <v>3089.7142857142853</v>
      </c>
    </row>
    <row r="544" spans="1:6" ht="15.75" customHeight="1">
      <c r="A544" s="182" t="s">
        <v>607</v>
      </c>
      <c r="B544" s="266"/>
      <c r="C544" s="348"/>
      <c r="D544" s="268"/>
      <c r="E544" s="392"/>
      <c r="F544" s="222"/>
    </row>
    <row r="545" spans="1:6" ht="49.5" customHeight="1">
      <c r="A545" s="25" t="s">
        <v>3</v>
      </c>
      <c r="B545" s="11" t="s">
        <v>4</v>
      </c>
      <c r="C545" s="68" t="s">
        <v>5</v>
      </c>
      <c r="D545" s="12" t="s">
        <v>6</v>
      </c>
      <c r="E545" s="370" t="s">
        <v>7</v>
      </c>
      <c r="F545" s="68" t="s">
        <v>8</v>
      </c>
    </row>
    <row r="546" spans="1:6" ht="15.75" customHeight="1">
      <c r="A546" s="26"/>
      <c r="B546" s="19"/>
      <c r="C546" s="69" t="s">
        <v>9</v>
      </c>
      <c r="D546" s="13" t="s">
        <v>10</v>
      </c>
      <c r="E546" s="371" t="s">
        <v>11</v>
      </c>
      <c r="F546" s="69" t="s">
        <v>9</v>
      </c>
    </row>
    <row r="547" spans="1:6" ht="15.75" customHeight="1">
      <c r="A547" s="227" t="s">
        <v>332</v>
      </c>
      <c r="B547" s="225">
        <v>1</v>
      </c>
      <c r="C547" s="345">
        <v>13.75</v>
      </c>
      <c r="D547" s="225" t="s">
        <v>244</v>
      </c>
      <c r="E547" s="386">
        <v>1</v>
      </c>
      <c r="F547" s="226">
        <f>(C547/28)*E547</f>
        <v>0.49107142857142855</v>
      </c>
    </row>
    <row r="548" spans="1:6" ht="15.75" customHeight="1">
      <c r="A548" s="227" t="s">
        <v>332</v>
      </c>
      <c r="B548" s="225">
        <v>2</v>
      </c>
      <c r="C548" s="345">
        <v>13.75</v>
      </c>
      <c r="D548" s="225" t="s">
        <v>244</v>
      </c>
      <c r="E548" s="386">
        <v>1</v>
      </c>
      <c r="F548" s="226">
        <f t="shared" ref="F548:F558" si="17">(C548/28)*E548</f>
        <v>0.49107142857142855</v>
      </c>
    </row>
    <row r="549" spans="1:6" ht="15.75" customHeight="1">
      <c r="A549" s="227" t="s">
        <v>578</v>
      </c>
      <c r="B549" s="225">
        <v>3</v>
      </c>
      <c r="C549" s="345">
        <v>15.3</v>
      </c>
      <c r="D549" s="225" t="s">
        <v>244</v>
      </c>
      <c r="E549" s="386">
        <v>1</v>
      </c>
      <c r="F549" s="226">
        <f t="shared" si="17"/>
        <v>0.54642857142857149</v>
      </c>
    </row>
    <row r="550" spans="1:6" ht="15.75" customHeight="1">
      <c r="A550" s="227" t="s">
        <v>578</v>
      </c>
      <c r="B550" s="225">
        <v>4</v>
      </c>
      <c r="C550" s="345">
        <v>15.3</v>
      </c>
      <c r="D550" s="225" t="s">
        <v>244</v>
      </c>
      <c r="E550" s="386">
        <v>1</v>
      </c>
      <c r="F550" s="226">
        <f t="shared" si="17"/>
        <v>0.54642857142857149</v>
      </c>
    </row>
    <row r="551" spans="1:6" ht="15.75" customHeight="1">
      <c r="A551" s="227" t="s">
        <v>608</v>
      </c>
      <c r="B551" s="225">
        <v>6</v>
      </c>
      <c r="C551" s="345">
        <v>66.7</v>
      </c>
      <c r="D551" s="225" t="s">
        <v>244</v>
      </c>
      <c r="E551" s="386">
        <v>1</v>
      </c>
      <c r="F551" s="226">
        <f t="shared" si="17"/>
        <v>2.3821428571428571</v>
      </c>
    </row>
    <row r="552" spans="1:6" ht="15.75" customHeight="1">
      <c r="A552" s="227" t="s">
        <v>577</v>
      </c>
      <c r="B552" s="225">
        <v>7</v>
      </c>
      <c r="C552" s="345">
        <v>8</v>
      </c>
      <c r="D552" s="225" t="s">
        <v>244</v>
      </c>
      <c r="E552" s="386">
        <v>1</v>
      </c>
      <c r="F552" s="226">
        <f t="shared" si="17"/>
        <v>0.2857142857142857</v>
      </c>
    </row>
    <row r="553" spans="1:6" ht="15.75" customHeight="1">
      <c r="A553" s="227" t="s">
        <v>609</v>
      </c>
      <c r="B553" s="225">
        <v>8</v>
      </c>
      <c r="C553" s="345">
        <v>2.7</v>
      </c>
      <c r="D553" s="225" t="s">
        <v>244</v>
      </c>
      <c r="E553" s="386">
        <v>1</v>
      </c>
      <c r="F553" s="226">
        <f t="shared" si="17"/>
        <v>9.6428571428571433E-2</v>
      </c>
    </row>
    <row r="554" spans="1:6" ht="15.75" customHeight="1">
      <c r="A554" s="227" t="s">
        <v>609</v>
      </c>
      <c r="B554" s="225">
        <v>9</v>
      </c>
      <c r="C554" s="345">
        <v>2.7</v>
      </c>
      <c r="D554" s="225" t="s">
        <v>244</v>
      </c>
      <c r="E554" s="386">
        <v>1</v>
      </c>
      <c r="F554" s="226">
        <f t="shared" si="17"/>
        <v>9.6428571428571433E-2</v>
      </c>
    </row>
    <row r="555" spans="1:6" ht="15.75" customHeight="1">
      <c r="A555" s="227" t="s">
        <v>18</v>
      </c>
      <c r="B555" s="225">
        <v>8</v>
      </c>
      <c r="C555" s="345">
        <v>5.75</v>
      </c>
      <c r="D555" s="225" t="s">
        <v>244</v>
      </c>
      <c r="E555" s="386">
        <v>1</v>
      </c>
      <c r="F555" s="226">
        <f t="shared" si="17"/>
        <v>0.20535714285714285</v>
      </c>
    </row>
    <row r="556" spans="1:6" ht="15.75" customHeight="1">
      <c r="A556" s="227" t="s">
        <v>18</v>
      </c>
      <c r="B556" s="225">
        <v>9</v>
      </c>
      <c r="C556" s="345">
        <v>5.73</v>
      </c>
      <c r="D556" s="225" t="s">
        <v>244</v>
      </c>
      <c r="E556" s="386">
        <v>1</v>
      </c>
      <c r="F556" s="226">
        <f t="shared" si="17"/>
        <v>0.20464285714285715</v>
      </c>
    </row>
    <row r="557" spans="1:6" ht="15.75" customHeight="1">
      <c r="A557" s="227" t="s">
        <v>610</v>
      </c>
      <c r="B557" s="225">
        <v>10</v>
      </c>
      <c r="C557" s="345">
        <v>66.7</v>
      </c>
      <c r="D557" s="225" t="s">
        <v>244</v>
      </c>
      <c r="E557" s="386">
        <v>1</v>
      </c>
      <c r="F557" s="226">
        <f t="shared" si="17"/>
        <v>2.3821428571428571</v>
      </c>
    </row>
    <row r="558" spans="1:6" ht="15.75" customHeight="1">
      <c r="A558" s="227" t="s">
        <v>458</v>
      </c>
      <c r="B558" s="225"/>
      <c r="C558" s="345">
        <v>35.700000000000003</v>
      </c>
      <c r="D558" s="225" t="s">
        <v>244</v>
      </c>
      <c r="E558" s="386">
        <v>1</v>
      </c>
      <c r="F558" s="226">
        <f t="shared" si="17"/>
        <v>1.2750000000000001</v>
      </c>
    </row>
    <row r="559" spans="1:6" ht="15.75" customHeight="1">
      <c r="A559" s="236" t="s">
        <v>162</v>
      </c>
      <c r="B559" s="232"/>
      <c r="C559" s="347">
        <f>SUM(C547:C558)</f>
        <v>252.07999999999998</v>
      </c>
      <c r="D559" s="232"/>
      <c r="E559" s="388"/>
      <c r="F559" s="234">
        <f>SUM(F547:F558)</f>
        <v>9.0028571428571436</v>
      </c>
    </row>
    <row r="560" spans="1:6" ht="15.75" customHeight="1">
      <c r="A560" s="224" t="s">
        <v>956</v>
      </c>
      <c r="B560" s="225"/>
      <c r="C560" s="345"/>
      <c r="D560" s="225"/>
      <c r="E560" s="386"/>
      <c r="F560" s="226"/>
    </row>
    <row r="561" spans="1:6" ht="15.75" customHeight="1">
      <c r="A561" s="227" t="s">
        <v>611</v>
      </c>
      <c r="B561" s="225">
        <v>1</v>
      </c>
      <c r="C561" s="345">
        <v>3.15</v>
      </c>
      <c r="D561" s="225" t="s">
        <v>21</v>
      </c>
      <c r="E561" s="386">
        <v>4</v>
      </c>
      <c r="F561" s="226">
        <f>(C561/28)*E561</f>
        <v>0.45</v>
      </c>
    </row>
    <row r="562" spans="1:6" ht="15.75" customHeight="1">
      <c r="A562" s="227" t="s">
        <v>187</v>
      </c>
      <c r="B562" s="225">
        <v>2</v>
      </c>
      <c r="C562" s="345">
        <v>3.7</v>
      </c>
      <c r="D562" s="225" t="s">
        <v>21</v>
      </c>
      <c r="E562" s="386">
        <v>4</v>
      </c>
      <c r="F562" s="226">
        <f t="shared" ref="F562:F569" si="18">(C562/28)*E562</f>
        <v>0.52857142857142858</v>
      </c>
    </row>
    <row r="563" spans="1:6" ht="15.75" customHeight="1">
      <c r="A563" s="227" t="s">
        <v>43</v>
      </c>
      <c r="B563" s="225"/>
      <c r="C563" s="345">
        <v>23.4</v>
      </c>
      <c r="D563" s="225" t="s">
        <v>21</v>
      </c>
      <c r="E563" s="386">
        <v>4</v>
      </c>
      <c r="F563" s="226">
        <f t="shared" si="18"/>
        <v>3.3428571428571425</v>
      </c>
    </row>
    <row r="564" spans="1:6" ht="15.75" customHeight="1">
      <c r="A564" s="227" t="s">
        <v>43</v>
      </c>
      <c r="B564" s="225"/>
      <c r="C564" s="345">
        <v>14.85</v>
      </c>
      <c r="D564" s="225" t="s">
        <v>21</v>
      </c>
      <c r="E564" s="386">
        <v>4</v>
      </c>
      <c r="F564" s="226">
        <f t="shared" si="18"/>
        <v>2.1214285714285714</v>
      </c>
    </row>
    <row r="565" spans="1:6" ht="15.75" customHeight="1">
      <c r="A565" s="227" t="s">
        <v>612</v>
      </c>
      <c r="B565" s="225">
        <v>3</v>
      </c>
      <c r="C565" s="345">
        <v>21.84</v>
      </c>
      <c r="D565" s="225" t="s">
        <v>21</v>
      </c>
      <c r="E565" s="386">
        <v>4</v>
      </c>
      <c r="F565" s="226">
        <f t="shared" si="18"/>
        <v>3.12</v>
      </c>
    </row>
    <row r="566" spans="1:6" ht="15.75" customHeight="1">
      <c r="A566" s="227" t="s">
        <v>578</v>
      </c>
      <c r="B566" s="225">
        <v>4</v>
      </c>
      <c r="C566" s="345">
        <v>26.7</v>
      </c>
      <c r="D566" s="225" t="s">
        <v>21</v>
      </c>
      <c r="E566" s="386">
        <v>4</v>
      </c>
      <c r="F566" s="226">
        <f t="shared" si="18"/>
        <v>3.8142857142857141</v>
      </c>
    </row>
    <row r="567" spans="1:6" ht="15.75" customHeight="1">
      <c r="A567" s="227" t="s">
        <v>578</v>
      </c>
      <c r="B567" s="225">
        <v>5</v>
      </c>
      <c r="C567" s="345">
        <v>34.68</v>
      </c>
      <c r="D567" s="225" t="s">
        <v>21</v>
      </c>
      <c r="E567" s="386">
        <v>4</v>
      </c>
      <c r="F567" s="226">
        <f t="shared" si="18"/>
        <v>4.9542857142857146</v>
      </c>
    </row>
    <row r="568" spans="1:6" ht="15.75" customHeight="1">
      <c r="A568" s="227" t="s">
        <v>578</v>
      </c>
      <c r="B568" s="225">
        <v>6</v>
      </c>
      <c r="C568" s="345">
        <v>33.630000000000003</v>
      </c>
      <c r="D568" s="225" t="s">
        <v>21</v>
      </c>
      <c r="E568" s="386">
        <v>4</v>
      </c>
      <c r="F568" s="226">
        <f t="shared" si="18"/>
        <v>4.8042857142857143</v>
      </c>
    </row>
    <row r="569" spans="1:6" ht="15.75" customHeight="1">
      <c r="A569" s="227" t="s">
        <v>578</v>
      </c>
      <c r="B569" s="225">
        <v>7</v>
      </c>
      <c r="C569" s="345">
        <v>32.299999999999997</v>
      </c>
      <c r="D569" s="225" t="s">
        <v>21</v>
      </c>
      <c r="E569" s="386">
        <v>4</v>
      </c>
      <c r="F569" s="226">
        <f t="shared" si="18"/>
        <v>4.6142857142857139</v>
      </c>
    </row>
    <row r="570" spans="1:6" ht="15.75" customHeight="1">
      <c r="A570" s="183" t="s">
        <v>162</v>
      </c>
      <c r="B570" s="181"/>
      <c r="C570" s="337">
        <f>SUM(C561:C569)</f>
        <v>194.25</v>
      </c>
      <c r="D570" s="184"/>
      <c r="E570" s="393"/>
      <c r="F570" s="281">
        <f>SUM(F561:F569)</f>
        <v>27.75</v>
      </c>
    </row>
    <row r="571" spans="1:6" ht="15.75" customHeight="1">
      <c r="A571" s="260" t="s">
        <v>1066</v>
      </c>
      <c r="B571" s="257"/>
      <c r="C571" s="338">
        <f>C570+C559+C543+C419</f>
        <v>10297.459999999999</v>
      </c>
      <c r="D571" s="258"/>
      <c r="E571" s="394"/>
      <c r="F571" s="259">
        <f>F570+F559+F543+F419</f>
        <v>5857.3628571428562</v>
      </c>
    </row>
    <row r="572" spans="1:6" ht="15.75" customHeight="1">
      <c r="A572" s="282" t="s">
        <v>957</v>
      </c>
      <c r="B572" s="307"/>
      <c r="C572" s="349"/>
      <c r="D572" s="307"/>
      <c r="E572" s="395"/>
      <c r="F572" s="308"/>
    </row>
    <row r="573" spans="1:6" ht="15.75" customHeight="1">
      <c r="A573" s="285" t="s">
        <v>130</v>
      </c>
      <c r="B573" s="309"/>
      <c r="C573" s="350"/>
      <c r="D573" s="309"/>
      <c r="E573" s="396"/>
      <c r="F573" s="310"/>
    </row>
    <row r="574" spans="1:6" ht="15.75" customHeight="1">
      <c r="A574" s="286" t="s">
        <v>958</v>
      </c>
      <c r="B574" s="309"/>
      <c r="C574" s="350"/>
      <c r="D574" s="309"/>
      <c r="E574" s="396"/>
      <c r="F574" s="309"/>
    </row>
    <row r="575" spans="1:6" ht="15.75" customHeight="1">
      <c r="A575" s="287" t="s">
        <v>959</v>
      </c>
      <c r="B575" s="309"/>
      <c r="C575" s="350"/>
      <c r="D575" s="309"/>
      <c r="E575" s="396"/>
      <c r="F575" s="309"/>
    </row>
    <row r="576" spans="1:6" ht="15.75" customHeight="1">
      <c r="A576" s="285" t="s">
        <v>960</v>
      </c>
      <c r="B576" s="309"/>
      <c r="C576" s="350"/>
      <c r="D576" s="309"/>
      <c r="E576" s="396"/>
      <c r="F576" s="309"/>
    </row>
    <row r="577" spans="1:6" ht="15.75" customHeight="1">
      <c r="A577" s="480" t="s">
        <v>1053</v>
      </c>
      <c r="B577" s="480"/>
      <c r="C577" s="480"/>
      <c r="D577" s="480"/>
      <c r="E577" s="480"/>
      <c r="F577" s="480"/>
    </row>
    <row r="578" spans="1:6" ht="15.75" customHeight="1">
      <c r="A578" s="469" t="s">
        <v>1054</v>
      </c>
      <c r="B578" s="470"/>
      <c r="C578" s="470"/>
      <c r="D578" s="470"/>
      <c r="E578" s="470"/>
      <c r="F578" s="471"/>
    </row>
    <row r="579" spans="1:6" ht="49.5" customHeight="1">
      <c r="A579" s="25" t="s">
        <v>3</v>
      </c>
      <c r="B579" s="11" t="s">
        <v>4</v>
      </c>
      <c r="C579" s="68" t="s">
        <v>5</v>
      </c>
      <c r="D579" s="12" t="s">
        <v>6</v>
      </c>
      <c r="E579" s="370" t="s">
        <v>7</v>
      </c>
      <c r="F579" s="68" t="s">
        <v>8</v>
      </c>
    </row>
    <row r="580" spans="1:6" ht="15.75" customHeight="1">
      <c r="A580" s="26"/>
      <c r="B580" s="19"/>
      <c r="C580" s="69" t="s">
        <v>9</v>
      </c>
      <c r="D580" s="13" t="s">
        <v>10</v>
      </c>
      <c r="E580" s="371" t="s">
        <v>11</v>
      </c>
      <c r="F580" s="69" t="s">
        <v>9</v>
      </c>
    </row>
    <row r="581" spans="1:6" ht="15.75" customHeight="1">
      <c r="A581" s="288" t="s">
        <v>961</v>
      </c>
      <c r="B581" s="288"/>
      <c r="C581" s="351">
        <v>21.46</v>
      </c>
      <c r="D581" s="283" t="s">
        <v>109</v>
      </c>
      <c r="E581" s="397">
        <v>12</v>
      </c>
      <c r="F581" s="290">
        <f>(C581/28)*E581</f>
        <v>9.1971428571428575</v>
      </c>
    </row>
    <row r="582" spans="1:6" ht="15.75" customHeight="1">
      <c r="A582" s="288" t="s">
        <v>118</v>
      </c>
      <c r="B582" s="288"/>
      <c r="C582" s="351">
        <v>17.440000000000001</v>
      </c>
      <c r="D582" s="283" t="s">
        <v>109</v>
      </c>
      <c r="E582" s="397">
        <v>12</v>
      </c>
      <c r="F582" s="290">
        <f t="shared" ref="F582:F601" si="19">(C582/28)*E582</f>
        <v>7.4742857142857151</v>
      </c>
    </row>
    <row r="583" spans="1:6" ht="15.75" customHeight="1">
      <c r="A583" s="288" t="s">
        <v>962</v>
      </c>
      <c r="B583" s="288"/>
      <c r="C583" s="351">
        <v>25.16</v>
      </c>
      <c r="D583" s="283" t="s">
        <v>109</v>
      </c>
      <c r="E583" s="397">
        <v>12</v>
      </c>
      <c r="F583" s="290">
        <f t="shared" si="19"/>
        <v>10.782857142857143</v>
      </c>
    </row>
    <row r="584" spans="1:6" ht="15.75" customHeight="1">
      <c r="A584" s="288" t="s">
        <v>118</v>
      </c>
      <c r="B584" s="288"/>
      <c r="C584" s="351">
        <v>18.7</v>
      </c>
      <c r="D584" s="283" t="s">
        <v>109</v>
      </c>
      <c r="E584" s="397">
        <v>12</v>
      </c>
      <c r="F584" s="290">
        <f t="shared" si="19"/>
        <v>8.0142857142857142</v>
      </c>
    </row>
    <row r="585" spans="1:6" ht="15.75" customHeight="1">
      <c r="A585" s="288" t="s">
        <v>63</v>
      </c>
      <c r="B585" s="288"/>
      <c r="C585" s="351">
        <v>34</v>
      </c>
      <c r="D585" s="283" t="s">
        <v>109</v>
      </c>
      <c r="E585" s="397">
        <v>12</v>
      </c>
      <c r="F585" s="290">
        <f t="shared" si="19"/>
        <v>14.571428571428569</v>
      </c>
    </row>
    <row r="586" spans="1:6" ht="15.75" customHeight="1">
      <c r="A586" s="288" t="s">
        <v>18</v>
      </c>
      <c r="B586" s="288"/>
      <c r="C586" s="351">
        <v>17.68</v>
      </c>
      <c r="D586" s="283" t="s">
        <v>109</v>
      </c>
      <c r="E586" s="397">
        <v>12</v>
      </c>
      <c r="F586" s="290">
        <f t="shared" si="19"/>
        <v>7.5771428571428574</v>
      </c>
    </row>
    <row r="587" spans="1:6" ht="15.75" customHeight="1">
      <c r="A587" s="288" t="s">
        <v>18</v>
      </c>
      <c r="B587" s="288"/>
      <c r="C587" s="351">
        <v>4.03</v>
      </c>
      <c r="D587" s="283" t="s">
        <v>109</v>
      </c>
      <c r="E587" s="397">
        <v>12</v>
      </c>
      <c r="F587" s="290">
        <f t="shared" si="19"/>
        <v>1.7271428571428573</v>
      </c>
    </row>
    <row r="588" spans="1:6" ht="15.75" customHeight="1">
      <c r="A588" s="291" t="s">
        <v>963</v>
      </c>
      <c r="B588" s="291"/>
      <c r="C588" s="352">
        <v>7.44</v>
      </c>
      <c r="D588" s="283" t="s">
        <v>109</v>
      </c>
      <c r="E588" s="397">
        <v>12</v>
      </c>
      <c r="F588" s="290">
        <f t="shared" si="19"/>
        <v>3.1885714285714286</v>
      </c>
    </row>
    <row r="589" spans="1:6" ht="15.75" customHeight="1">
      <c r="A589" s="288" t="s">
        <v>118</v>
      </c>
      <c r="B589" s="288"/>
      <c r="C589" s="351">
        <v>2.97</v>
      </c>
      <c r="D589" s="283" t="s">
        <v>109</v>
      </c>
      <c r="E589" s="397">
        <v>12</v>
      </c>
      <c r="F589" s="290">
        <f t="shared" si="19"/>
        <v>1.2728571428571429</v>
      </c>
    </row>
    <row r="590" spans="1:6" ht="15.75" customHeight="1">
      <c r="A590" s="288" t="s">
        <v>118</v>
      </c>
      <c r="B590" s="288"/>
      <c r="C590" s="351">
        <v>8.02</v>
      </c>
      <c r="D590" s="283" t="s">
        <v>109</v>
      </c>
      <c r="E590" s="397">
        <v>12</v>
      </c>
      <c r="F590" s="290">
        <f t="shared" si="19"/>
        <v>3.4371428571428568</v>
      </c>
    </row>
    <row r="591" spans="1:6" ht="15.75" customHeight="1">
      <c r="A591" s="288" t="s">
        <v>118</v>
      </c>
      <c r="B591" s="288"/>
      <c r="C591" s="351">
        <v>9.1199999999999992</v>
      </c>
      <c r="D591" s="283" t="s">
        <v>109</v>
      </c>
      <c r="E591" s="397">
        <v>12</v>
      </c>
      <c r="F591" s="290">
        <f t="shared" si="19"/>
        <v>3.9085714285714284</v>
      </c>
    </row>
    <row r="592" spans="1:6" ht="15.75" customHeight="1">
      <c r="A592" s="288" t="s">
        <v>60</v>
      </c>
      <c r="B592" s="288"/>
      <c r="C592" s="351">
        <v>22.4</v>
      </c>
      <c r="D592" s="283" t="s">
        <v>109</v>
      </c>
      <c r="E592" s="397">
        <v>12</v>
      </c>
      <c r="F592" s="290">
        <f t="shared" si="19"/>
        <v>9.6</v>
      </c>
    </row>
    <row r="593" spans="1:6" ht="15.75" customHeight="1">
      <c r="A593" s="288" t="s">
        <v>60</v>
      </c>
      <c r="B593" s="288"/>
      <c r="C593" s="351">
        <v>22.4</v>
      </c>
      <c r="D593" s="283" t="s">
        <v>109</v>
      </c>
      <c r="E593" s="397">
        <v>12</v>
      </c>
      <c r="F593" s="290">
        <f t="shared" si="19"/>
        <v>9.6</v>
      </c>
    </row>
    <row r="594" spans="1:6" ht="15.75" customHeight="1">
      <c r="A594" s="288" t="s">
        <v>60</v>
      </c>
      <c r="B594" s="288"/>
      <c r="C594" s="351">
        <v>10.35</v>
      </c>
      <c r="D594" s="283" t="s">
        <v>109</v>
      </c>
      <c r="E594" s="397">
        <v>12</v>
      </c>
      <c r="F594" s="290">
        <f t="shared" si="19"/>
        <v>4.4357142857142851</v>
      </c>
    </row>
    <row r="595" spans="1:6" ht="15.75" customHeight="1">
      <c r="A595" s="288" t="s">
        <v>60</v>
      </c>
      <c r="B595" s="288"/>
      <c r="C595" s="351">
        <v>6.48</v>
      </c>
      <c r="D595" s="283" t="s">
        <v>109</v>
      </c>
      <c r="E595" s="397">
        <v>12</v>
      </c>
      <c r="F595" s="290">
        <f t="shared" si="19"/>
        <v>2.7771428571428576</v>
      </c>
    </row>
    <row r="596" spans="1:6" ht="15.75" customHeight="1">
      <c r="A596" s="288" t="s">
        <v>131</v>
      </c>
      <c r="B596" s="288"/>
      <c r="C596" s="353">
        <v>6.24</v>
      </c>
      <c r="D596" s="292" t="s">
        <v>47</v>
      </c>
      <c r="E596" s="398">
        <v>0</v>
      </c>
      <c r="F596" s="290">
        <f t="shared" si="19"/>
        <v>0</v>
      </c>
    </row>
    <row r="597" spans="1:6" ht="15.75" customHeight="1">
      <c r="A597" s="288" t="s">
        <v>964</v>
      </c>
      <c r="B597" s="288"/>
      <c r="C597" s="353">
        <v>69.599999999999994</v>
      </c>
      <c r="D597" s="292" t="s">
        <v>47</v>
      </c>
      <c r="E597" s="398">
        <v>0</v>
      </c>
      <c r="F597" s="290">
        <f t="shared" si="19"/>
        <v>0</v>
      </c>
    </row>
    <row r="598" spans="1:6" ht="15.75" customHeight="1">
      <c r="A598" s="288" t="s">
        <v>964</v>
      </c>
      <c r="B598" s="288"/>
      <c r="C598" s="353">
        <v>84.6</v>
      </c>
      <c r="D598" s="292" t="s">
        <v>47</v>
      </c>
      <c r="E598" s="398">
        <v>0</v>
      </c>
      <c r="F598" s="290">
        <f t="shared" si="19"/>
        <v>0</v>
      </c>
    </row>
    <row r="599" spans="1:6" ht="15.75" customHeight="1">
      <c r="A599" s="288" t="s">
        <v>50</v>
      </c>
      <c r="B599" s="288"/>
      <c r="C599" s="353">
        <v>53.48</v>
      </c>
      <c r="D599" s="292" t="s">
        <v>47</v>
      </c>
      <c r="E599" s="398">
        <v>0</v>
      </c>
      <c r="F599" s="290">
        <f t="shared" si="19"/>
        <v>0</v>
      </c>
    </row>
    <row r="600" spans="1:6" ht="15.75" customHeight="1">
      <c r="A600" s="288" t="s">
        <v>50</v>
      </c>
      <c r="B600" s="288"/>
      <c r="C600" s="353">
        <v>10.88</v>
      </c>
      <c r="D600" s="292" t="s">
        <v>47</v>
      </c>
      <c r="E600" s="398">
        <v>0</v>
      </c>
      <c r="F600" s="290">
        <f t="shared" si="19"/>
        <v>0</v>
      </c>
    </row>
    <row r="601" spans="1:6" ht="15.75" customHeight="1">
      <c r="A601" s="288" t="s">
        <v>50</v>
      </c>
      <c r="B601" s="288"/>
      <c r="C601" s="353">
        <v>18</v>
      </c>
      <c r="D601" s="292" t="s">
        <v>47</v>
      </c>
      <c r="E601" s="398">
        <v>0</v>
      </c>
      <c r="F601" s="290">
        <f t="shared" si="19"/>
        <v>0</v>
      </c>
    </row>
    <row r="602" spans="1:6" ht="15.75" customHeight="1">
      <c r="A602" s="299" t="s">
        <v>1052</v>
      </c>
      <c r="B602" s="300"/>
      <c r="C602" s="354">
        <v>470.45000000000005</v>
      </c>
      <c r="D602" s="300"/>
      <c r="E602" s="399"/>
      <c r="F602" s="301">
        <f>SUM(F581:F601)</f>
        <v>97.564285714285717</v>
      </c>
    </row>
    <row r="603" spans="1:6" ht="15.75" customHeight="1">
      <c r="A603" s="297" t="s">
        <v>1055</v>
      </c>
      <c r="B603" s="295"/>
      <c r="C603" s="355"/>
      <c r="D603" s="295"/>
      <c r="E603" s="400"/>
      <c r="F603" s="296"/>
    </row>
    <row r="604" spans="1:6" ht="15.75" customHeight="1">
      <c r="A604" s="481" t="s">
        <v>1056</v>
      </c>
      <c r="B604" s="482"/>
      <c r="C604" s="482"/>
      <c r="D604" s="482"/>
      <c r="E604" s="482"/>
      <c r="F604" s="483"/>
    </row>
    <row r="605" spans="1:6" ht="15.75" customHeight="1">
      <c r="A605" s="469" t="s">
        <v>1054</v>
      </c>
      <c r="B605" s="470"/>
      <c r="C605" s="470"/>
      <c r="D605" s="470"/>
      <c r="E605" s="470"/>
      <c r="F605" s="471"/>
    </row>
    <row r="606" spans="1:6" ht="60" customHeight="1">
      <c r="A606" s="25" t="s">
        <v>3</v>
      </c>
      <c r="B606" s="11" t="s">
        <v>4</v>
      </c>
      <c r="C606" s="68" t="s">
        <v>5</v>
      </c>
      <c r="D606" s="12" t="s">
        <v>6</v>
      </c>
      <c r="E606" s="370" t="s">
        <v>7</v>
      </c>
      <c r="F606" s="68" t="s">
        <v>8</v>
      </c>
    </row>
    <row r="607" spans="1:6" ht="15.75" customHeight="1">
      <c r="A607" s="26"/>
      <c r="B607" s="19"/>
      <c r="C607" s="69" t="s">
        <v>9</v>
      </c>
      <c r="D607" s="13" t="s">
        <v>10</v>
      </c>
      <c r="E607" s="371" t="s">
        <v>11</v>
      </c>
      <c r="F607" s="69" t="s">
        <v>9</v>
      </c>
    </row>
    <row r="608" spans="1:6" ht="15.75" customHeight="1">
      <c r="A608" s="302" t="s">
        <v>24</v>
      </c>
      <c r="B608" s="295"/>
      <c r="C608" s="356"/>
      <c r="D608" s="295"/>
      <c r="E608" s="400"/>
      <c r="F608" s="295"/>
    </row>
    <row r="609" spans="1:6" ht="15.75" customHeight="1">
      <c r="A609" s="303" t="s">
        <v>185</v>
      </c>
      <c r="B609" s="304">
        <v>1</v>
      </c>
      <c r="C609" s="357">
        <v>100.1</v>
      </c>
      <c r="D609" s="305" t="s">
        <v>54</v>
      </c>
      <c r="E609" s="401">
        <v>20</v>
      </c>
      <c r="F609" s="306">
        <f>(C609/28)*E609</f>
        <v>71.5</v>
      </c>
    </row>
    <row r="610" spans="1:6" ht="15.75" customHeight="1">
      <c r="A610" s="288" t="s">
        <v>18</v>
      </c>
      <c r="B610" s="288"/>
      <c r="C610" s="351">
        <v>13.82</v>
      </c>
      <c r="D610" s="284" t="s">
        <v>54</v>
      </c>
      <c r="E610" s="397">
        <v>20</v>
      </c>
      <c r="F610" s="306">
        <f t="shared" ref="F610:F621" si="20">(C610/28)*E610</f>
        <v>9.8714285714285719</v>
      </c>
    </row>
    <row r="611" spans="1:6" ht="15.75" customHeight="1">
      <c r="A611" s="288" t="s">
        <v>63</v>
      </c>
      <c r="B611" s="288"/>
      <c r="C611" s="351">
        <v>17</v>
      </c>
      <c r="D611" s="289" t="s">
        <v>44</v>
      </c>
      <c r="E611" s="397">
        <v>8</v>
      </c>
      <c r="F611" s="306">
        <f t="shared" si="20"/>
        <v>4.8571428571428568</v>
      </c>
    </row>
    <row r="612" spans="1:6" ht="15.75" customHeight="1">
      <c r="A612" s="288" t="s">
        <v>118</v>
      </c>
      <c r="B612" s="288"/>
      <c r="C612" s="351">
        <v>45</v>
      </c>
      <c r="D612" s="284" t="s">
        <v>54</v>
      </c>
      <c r="E612" s="397">
        <v>20</v>
      </c>
      <c r="F612" s="306">
        <f t="shared" si="20"/>
        <v>32.142857142857146</v>
      </c>
    </row>
    <row r="613" spans="1:6" ht="15.75" customHeight="1">
      <c r="A613" s="300" t="s">
        <v>163</v>
      </c>
      <c r="B613" s="300"/>
      <c r="C613" s="354">
        <v>175.92</v>
      </c>
      <c r="D613" s="320"/>
      <c r="E613" s="402"/>
      <c r="F613" s="363">
        <f>(C613/28)*E613+SUM(F609:F612)</f>
        <v>118.37142857142857</v>
      </c>
    </row>
    <row r="614" spans="1:6" ht="15.75" customHeight="1">
      <c r="A614" s="302" t="s">
        <v>12</v>
      </c>
      <c r="B614" s="295"/>
      <c r="C614" s="356"/>
      <c r="D614" s="298"/>
      <c r="E614" s="403"/>
      <c r="F614" s="306">
        <f t="shared" si="20"/>
        <v>0</v>
      </c>
    </row>
    <row r="615" spans="1:6" ht="15.75" customHeight="1">
      <c r="A615" s="303" t="s">
        <v>185</v>
      </c>
      <c r="B615" s="304">
        <v>14</v>
      </c>
      <c r="C615" s="357">
        <v>17.809999999999999</v>
      </c>
      <c r="D615" s="305" t="s">
        <v>54</v>
      </c>
      <c r="E615" s="401">
        <v>20</v>
      </c>
      <c r="F615" s="306">
        <f t="shared" si="20"/>
        <v>12.72142857142857</v>
      </c>
    </row>
    <row r="616" spans="1:6" ht="15.75" customHeight="1">
      <c r="A616" s="288" t="s">
        <v>185</v>
      </c>
      <c r="B616" s="292" t="s">
        <v>549</v>
      </c>
      <c r="C616" s="351">
        <v>39</v>
      </c>
      <c r="D616" s="284" t="s">
        <v>54</v>
      </c>
      <c r="E616" s="397">
        <v>20</v>
      </c>
      <c r="F616" s="306">
        <f t="shared" si="20"/>
        <v>27.857142857142854</v>
      </c>
    </row>
    <row r="617" spans="1:6" ht="15.75" customHeight="1">
      <c r="A617" s="288" t="s">
        <v>185</v>
      </c>
      <c r="B617" s="292">
        <v>13</v>
      </c>
      <c r="C617" s="351">
        <v>39</v>
      </c>
      <c r="D617" s="284" t="s">
        <v>54</v>
      </c>
      <c r="E617" s="397">
        <v>20</v>
      </c>
      <c r="F617" s="306">
        <f t="shared" si="20"/>
        <v>27.857142857142854</v>
      </c>
    </row>
    <row r="618" spans="1:6" ht="15.75" customHeight="1">
      <c r="A618" s="288" t="s">
        <v>185</v>
      </c>
      <c r="B618" s="292">
        <v>11</v>
      </c>
      <c r="C618" s="351">
        <v>58.5</v>
      </c>
      <c r="D618" s="284" t="s">
        <v>54</v>
      </c>
      <c r="E618" s="397">
        <v>20</v>
      </c>
      <c r="F618" s="306">
        <f t="shared" si="20"/>
        <v>41.785714285714292</v>
      </c>
    </row>
    <row r="619" spans="1:6" ht="15.75" customHeight="1">
      <c r="A619" s="288" t="s">
        <v>185</v>
      </c>
      <c r="B619" s="292">
        <v>12</v>
      </c>
      <c r="C619" s="351">
        <v>39</v>
      </c>
      <c r="D619" s="284" t="s">
        <v>54</v>
      </c>
      <c r="E619" s="397">
        <v>20</v>
      </c>
      <c r="F619" s="306">
        <f t="shared" si="20"/>
        <v>27.857142857142854</v>
      </c>
    </row>
    <row r="620" spans="1:6" ht="15.75" customHeight="1">
      <c r="A620" s="288" t="s">
        <v>118</v>
      </c>
      <c r="B620" s="292"/>
      <c r="C620" s="351">
        <v>45</v>
      </c>
      <c r="D620" s="284" t="s">
        <v>54</v>
      </c>
      <c r="E620" s="397">
        <v>20</v>
      </c>
      <c r="F620" s="306">
        <f t="shared" si="20"/>
        <v>32.142857142857146</v>
      </c>
    </row>
    <row r="621" spans="1:6" ht="15.75" customHeight="1">
      <c r="A621" s="288" t="s">
        <v>18</v>
      </c>
      <c r="B621" s="288"/>
      <c r="C621" s="351">
        <v>13.82</v>
      </c>
      <c r="D621" s="284" t="s">
        <v>54</v>
      </c>
      <c r="E621" s="397">
        <v>20</v>
      </c>
      <c r="F621" s="306">
        <f t="shared" si="20"/>
        <v>9.8714285714285719</v>
      </c>
    </row>
    <row r="622" spans="1:6" ht="15.75" customHeight="1">
      <c r="A622" s="300" t="s">
        <v>163</v>
      </c>
      <c r="B622" s="300"/>
      <c r="C622" s="354">
        <v>252.13</v>
      </c>
      <c r="D622" s="300"/>
      <c r="E622" s="399"/>
      <c r="F622" s="301">
        <f>SUM(F615:F621)</f>
        <v>180.09285714285713</v>
      </c>
    </row>
    <row r="623" spans="1:6" ht="15.75" customHeight="1">
      <c r="A623" s="302" t="s">
        <v>279</v>
      </c>
      <c r="B623" s="295"/>
      <c r="C623" s="356"/>
      <c r="D623" s="298"/>
      <c r="E623" s="403"/>
      <c r="F623" s="295"/>
    </row>
    <row r="624" spans="1:6" ht="15.75" customHeight="1">
      <c r="A624" s="288" t="s">
        <v>185</v>
      </c>
      <c r="B624" s="292">
        <v>26</v>
      </c>
      <c r="C624" s="351">
        <v>39</v>
      </c>
      <c r="D624" s="284" t="s">
        <v>54</v>
      </c>
      <c r="E624" s="397">
        <v>20</v>
      </c>
      <c r="F624" s="290">
        <f>(C624/28)*E624</f>
        <v>27.857142857142854</v>
      </c>
    </row>
    <row r="625" spans="1:6" ht="15.75" customHeight="1">
      <c r="A625" s="288" t="s">
        <v>185</v>
      </c>
      <c r="B625" s="292">
        <v>25</v>
      </c>
      <c r="C625" s="351">
        <v>36</v>
      </c>
      <c r="D625" s="284" t="s">
        <v>54</v>
      </c>
      <c r="E625" s="397">
        <v>20</v>
      </c>
      <c r="F625" s="290">
        <f t="shared" ref="F625:F634" si="21">(C625/28)*E625</f>
        <v>25.714285714285715</v>
      </c>
    </row>
    <row r="626" spans="1:6" ht="15.75" customHeight="1">
      <c r="A626" s="288" t="s">
        <v>185</v>
      </c>
      <c r="B626" s="292">
        <v>21</v>
      </c>
      <c r="C626" s="351">
        <v>19.5</v>
      </c>
      <c r="D626" s="284" t="s">
        <v>54</v>
      </c>
      <c r="E626" s="397">
        <v>20</v>
      </c>
      <c r="F626" s="290">
        <f t="shared" si="21"/>
        <v>13.928571428571427</v>
      </c>
    </row>
    <row r="627" spans="1:6" ht="15.75" customHeight="1">
      <c r="A627" s="288" t="s">
        <v>185</v>
      </c>
      <c r="B627" s="292">
        <v>22</v>
      </c>
      <c r="C627" s="351">
        <v>39</v>
      </c>
      <c r="D627" s="284" t="s">
        <v>54</v>
      </c>
      <c r="E627" s="397">
        <v>20</v>
      </c>
      <c r="F627" s="290">
        <f t="shared" si="21"/>
        <v>27.857142857142854</v>
      </c>
    </row>
    <row r="628" spans="1:6" ht="15.75" customHeight="1">
      <c r="A628" s="288" t="s">
        <v>185</v>
      </c>
      <c r="B628" s="292">
        <v>23</v>
      </c>
      <c r="C628" s="351">
        <v>39</v>
      </c>
      <c r="D628" s="284" t="s">
        <v>54</v>
      </c>
      <c r="E628" s="397">
        <v>20</v>
      </c>
      <c r="F628" s="290">
        <f t="shared" si="21"/>
        <v>27.857142857142854</v>
      </c>
    </row>
    <row r="629" spans="1:6" ht="15.75" customHeight="1">
      <c r="A629" s="288" t="s">
        <v>185</v>
      </c>
      <c r="B629" s="292">
        <v>24</v>
      </c>
      <c r="C629" s="351">
        <v>18</v>
      </c>
      <c r="D629" s="284" t="s">
        <v>54</v>
      </c>
      <c r="E629" s="397">
        <v>20</v>
      </c>
      <c r="F629" s="290">
        <f t="shared" si="21"/>
        <v>12.857142857142858</v>
      </c>
    </row>
    <row r="630" spans="1:6" ht="15.75" customHeight="1">
      <c r="A630" s="288" t="s">
        <v>118</v>
      </c>
      <c r="B630" s="292"/>
      <c r="C630" s="351">
        <v>45</v>
      </c>
      <c r="D630" s="284" t="s">
        <v>54</v>
      </c>
      <c r="E630" s="397">
        <v>20</v>
      </c>
      <c r="F630" s="290">
        <f t="shared" si="21"/>
        <v>32.142857142857146</v>
      </c>
    </row>
    <row r="631" spans="1:6" ht="15.75" customHeight="1">
      <c r="A631" s="288" t="s">
        <v>18</v>
      </c>
      <c r="B631" s="288"/>
      <c r="C631" s="351">
        <v>13.82</v>
      </c>
      <c r="D631" s="284" t="s">
        <v>54</v>
      </c>
      <c r="E631" s="397">
        <v>20</v>
      </c>
      <c r="F631" s="290">
        <f t="shared" si="21"/>
        <v>9.8714285714285719</v>
      </c>
    </row>
    <row r="632" spans="1:6" ht="15.75" customHeight="1">
      <c r="A632" s="288" t="s">
        <v>965</v>
      </c>
      <c r="B632" s="288"/>
      <c r="C632" s="351">
        <v>16.8</v>
      </c>
      <c r="D632" s="284" t="s">
        <v>54</v>
      </c>
      <c r="E632" s="397">
        <v>20</v>
      </c>
      <c r="F632" s="290">
        <f t="shared" si="21"/>
        <v>12</v>
      </c>
    </row>
    <row r="633" spans="1:6" ht="15.75" customHeight="1">
      <c r="A633" s="288" t="s">
        <v>966</v>
      </c>
      <c r="B633" s="288"/>
      <c r="C633" s="351">
        <v>31.2</v>
      </c>
      <c r="D633" s="283" t="s">
        <v>44</v>
      </c>
      <c r="E633" s="397">
        <v>8</v>
      </c>
      <c r="F633" s="290">
        <f t="shared" si="21"/>
        <v>8.9142857142857146</v>
      </c>
    </row>
    <row r="634" spans="1:6" ht="15.75" customHeight="1">
      <c r="A634" s="288" t="s">
        <v>538</v>
      </c>
      <c r="B634" s="288"/>
      <c r="C634" s="351">
        <v>7.25</v>
      </c>
      <c r="D634" s="283" t="s">
        <v>44</v>
      </c>
      <c r="E634" s="397">
        <v>8</v>
      </c>
      <c r="F634" s="290">
        <f t="shared" si="21"/>
        <v>2.0714285714285716</v>
      </c>
    </row>
    <row r="635" spans="1:6" ht="15.75" customHeight="1">
      <c r="A635" s="300" t="s">
        <v>163</v>
      </c>
      <c r="B635" s="300"/>
      <c r="C635" s="354">
        <v>304.57</v>
      </c>
      <c r="D635" s="300"/>
      <c r="E635" s="399"/>
      <c r="F635" s="301">
        <f>SUM(F624:F634)</f>
        <v>201.07142857142858</v>
      </c>
    </row>
    <row r="636" spans="1:6" ht="15.75" customHeight="1">
      <c r="A636" s="321" t="s">
        <v>162</v>
      </c>
      <c r="B636" s="300"/>
      <c r="C636" s="322">
        <f t="shared" ref="C636" si="22">C635+C622+C613</f>
        <v>732.62</v>
      </c>
      <c r="D636" s="301"/>
      <c r="E636" s="404"/>
      <c r="F636" s="301">
        <f>F635+F622+F613</f>
        <v>499.53571428571428</v>
      </c>
    </row>
    <row r="637" spans="1:6" ht="15.75" customHeight="1">
      <c r="A637" s="317" t="s">
        <v>968</v>
      </c>
      <c r="B637" s="318"/>
      <c r="C637" s="359"/>
      <c r="D637" s="318"/>
      <c r="E637" s="405"/>
      <c r="F637" s="319"/>
    </row>
    <row r="638" spans="1:6" ht="15.75" customHeight="1">
      <c r="A638" s="317" t="s">
        <v>1057</v>
      </c>
      <c r="B638" s="318"/>
      <c r="C638" s="359"/>
      <c r="D638" s="318"/>
      <c r="E638" s="405"/>
      <c r="F638" s="319"/>
    </row>
    <row r="639" spans="1:6" ht="15.75" customHeight="1">
      <c r="A639" s="317" t="s">
        <v>967</v>
      </c>
      <c r="B639" s="318"/>
      <c r="C639" s="359"/>
      <c r="D639" s="318"/>
      <c r="E639" s="405"/>
      <c r="F639" s="319"/>
    </row>
    <row r="640" spans="1:6" ht="15.75" customHeight="1">
      <c r="A640" s="469" t="s">
        <v>1054</v>
      </c>
      <c r="B640" s="470"/>
      <c r="C640" s="470"/>
      <c r="D640" s="470"/>
      <c r="E640" s="470"/>
      <c r="F640" s="471"/>
    </row>
    <row r="641" spans="1:6" ht="54" customHeight="1">
      <c r="A641" s="25" t="s">
        <v>3</v>
      </c>
      <c r="B641" s="11" t="s">
        <v>4</v>
      </c>
      <c r="C641" s="68" t="s">
        <v>5</v>
      </c>
      <c r="D641" s="12" t="s">
        <v>6</v>
      </c>
      <c r="E641" s="370" t="s">
        <v>7</v>
      </c>
      <c r="F641" s="68" t="s">
        <v>8</v>
      </c>
    </row>
    <row r="642" spans="1:6" ht="16.5" customHeight="1">
      <c r="A642" s="26"/>
      <c r="B642" s="19"/>
      <c r="C642" s="69" t="s">
        <v>9</v>
      </c>
      <c r="D642" s="13" t="s">
        <v>10</v>
      </c>
      <c r="E642" s="371" t="s">
        <v>11</v>
      </c>
      <c r="F642" s="69" t="s">
        <v>9</v>
      </c>
    </row>
    <row r="643" spans="1:6" ht="15.75" customHeight="1">
      <c r="A643" s="302" t="s">
        <v>969</v>
      </c>
      <c r="B643" s="295"/>
      <c r="C643" s="356"/>
      <c r="D643" s="295"/>
      <c r="E643" s="400"/>
      <c r="F643" s="295"/>
    </row>
    <row r="644" spans="1:6" ht="15.75" customHeight="1">
      <c r="A644" s="294" t="s">
        <v>970</v>
      </c>
      <c r="B644" s="311">
        <v>103</v>
      </c>
      <c r="C644" s="328">
        <v>36</v>
      </c>
      <c r="D644" s="292" t="s">
        <v>47</v>
      </c>
      <c r="E644" s="398">
        <v>0</v>
      </c>
      <c r="F644" s="293">
        <f>(C644/28)*E644</f>
        <v>0</v>
      </c>
    </row>
    <row r="645" spans="1:6" ht="15.75" customHeight="1">
      <c r="A645" s="294" t="s">
        <v>970</v>
      </c>
      <c r="B645" s="311">
        <v>104</v>
      </c>
      <c r="C645" s="328">
        <v>36</v>
      </c>
      <c r="D645" s="283" t="s">
        <v>971</v>
      </c>
      <c r="E645" s="406">
        <v>2</v>
      </c>
      <c r="F645" s="293">
        <f t="shared" ref="F645:F660" si="23">(C645/28)*E645</f>
        <v>2.5714285714285716</v>
      </c>
    </row>
    <row r="646" spans="1:6" ht="15.75" customHeight="1">
      <c r="A646" s="294" t="s">
        <v>964</v>
      </c>
      <c r="B646" s="311">
        <v>105</v>
      </c>
      <c r="C646" s="328">
        <v>35.28</v>
      </c>
      <c r="D646" s="292" t="s">
        <v>47</v>
      </c>
      <c r="E646" s="398">
        <v>0</v>
      </c>
      <c r="F646" s="293">
        <f t="shared" si="23"/>
        <v>0</v>
      </c>
    </row>
    <row r="647" spans="1:6" ht="15.75" customHeight="1">
      <c r="A647" s="294" t="s">
        <v>972</v>
      </c>
      <c r="B647" s="311">
        <v>106</v>
      </c>
      <c r="C647" s="328">
        <v>50.04</v>
      </c>
      <c r="D647" s="292" t="s">
        <v>47</v>
      </c>
      <c r="E647" s="398">
        <v>0</v>
      </c>
      <c r="F647" s="293">
        <f t="shared" si="23"/>
        <v>0</v>
      </c>
    </row>
    <row r="648" spans="1:6" ht="15.75" customHeight="1">
      <c r="A648" s="294" t="s">
        <v>970</v>
      </c>
      <c r="B648" s="311">
        <v>107</v>
      </c>
      <c r="C648" s="328">
        <v>57.24</v>
      </c>
      <c r="D648" s="283" t="s">
        <v>21</v>
      </c>
      <c r="E648" s="397">
        <v>4</v>
      </c>
      <c r="F648" s="293">
        <f t="shared" si="23"/>
        <v>8.1771428571428579</v>
      </c>
    </row>
    <row r="649" spans="1:6" ht="15.75" customHeight="1">
      <c r="A649" s="294" t="s">
        <v>973</v>
      </c>
      <c r="B649" s="311">
        <v>108</v>
      </c>
      <c r="C649" s="328">
        <v>24</v>
      </c>
      <c r="D649" s="283" t="s">
        <v>21</v>
      </c>
      <c r="E649" s="397">
        <v>4</v>
      </c>
      <c r="F649" s="293">
        <f t="shared" si="23"/>
        <v>3.4285714285714284</v>
      </c>
    </row>
    <row r="650" spans="1:6" ht="15.75" customHeight="1">
      <c r="A650" s="294" t="s">
        <v>974</v>
      </c>
      <c r="B650" s="311" t="s">
        <v>975</v>
      </c>
      <c r="C650" s="328">
        <v>11.28</v>
      </c>
      <c r="D650" s="292" t="s">
        <v>47</v>
      </c>
      <c r="E650" s="398">
        <v>0</v>
      </c>
      <c r="F650" s="293">
        <f t="shared" si="23"/>
        <v>0</v>
      </c>
    </row>
    <row r="651" spans="1:6" ht="15.75" customHeight="1">
      <c r="A651" s="294" t="s">
        <v>970</v>
      </c>
      <c r="B651" s="311">
        <v>109</v>
      </c>
      <c r="C651" s="328">
        <v>35.28</v>
      </c>
      <c r="D651" s="283" t="s">
        <v>21</v>
      </c>
      <c r="E651" s="397">
        <v>4</v>
      </c>
      <c r="F651" s="293">
        <f t="shared" si="23"/>
        <v>5.04</v>
      </c>
    </row>
    <row r="652" spans="1:6" ht="15.75" customHeight="1">
      <c r="A652" s="294" t="s">
        <v>970</v>
      </c>
      <c r="B652" s="288">
        <v>110</v>
      </c>
      <c r="C652" s="351">
        <v>110.88</v>
      </c>
      <c r="D652" s="283" t="s">
        <v>21</v>
      </c>
      <c r="E652" s="397">
        <v>4</v>
      </c>
      <c r="F652" s="293">
        <f t="shared" si="23"/>
        <v>15.84</v>
      </c>
    </row>
    <row r="653" spans="1:6" ht="15.75" customHeight="1">
      <c r="A653" s="288" t="s">
        <v>223</v>
      </c>
      <c r="B653" s="288">
        <v>111</v>
      </c>
      <c r="C653" s="351">
        <v>58.39</v>
      </c>
      <c r="D653" s="283" t="s">
        <v>21</v>
      </c>
      <c r="E653" s="397">
        <v>4</v>
      </c>
      <c r="F653" s="293">
        <f t="shared" si="23"/>
        <v>8.3414285714285707</v>
      </c>
    </row>
    <row r="654" spans="1:6" ht="15.75" customHeight="1">
      <c r="A654" s="294" t="s">
        <v>970</v>
      </c>
      <c r="B654" s="288">
        <v>112</v>
      </c>
      <c r="C654" s="351">
        <v>58.39</v>
      </c>
      <c r="D654" s="283" t="s">
        <v>64</v>
      </c>
      <c r="E654" s="407">
        <v>1</v>
      </c>
      <c r="F654" s="293">
        <f t="shared" si="23"/>
        <v>2.0853571428571427</v>
      </c>
    </row>
    <row r="655" spans="1:6" ht="15.75" customHeight="1">
      <c r="A655" s="294" t="s">
        <v>970</v>
      </c>
      <c r="B655" s="288">
        <v>113</v>
      </c>
      <c r="C655" s="351">
        <v>58.39</v>
      </c>
      <c r="D655" s="292" t="s">
        <v>47</v>
      </c>
      <c r="E655" s="398">
        <v>0</v>
      </c>
      <c r="F655" s="293">
        <f t="shared" si="23"/>
        <v>0</v>
      </c>
    </row>
    <row r="656" spans="1:6" ht="15.75" customHeight="1">
      <c r="A656" s="294" t="s">
        <v>976</v>
      </c>
      <c r="B656" s="288">
        <v>114</v>
      </c>
      <c r="C656" s="351">
        <v>52.51</v>
      </c>
      <c r="D656" s="292" t="s">
        <v>47</v>
      </c>
      <c r="E656" s="398">
        <v>0</v>
      </c>
      <c r="F656" s="293">
        <f t="shared" si="23"/>
        <v>0</v>
      </c>
    </row>
    <row r="657" spans="1:6" ht="15.75" customHeight="1">
      <c r="A657" s="294" t="s">
        <v>970</v>
      </c>
      <c r="B657" s="288">
        <v>115</v>
      </c>
      <c r="C657" s="351">
        <v>58.39</v>
      </c>
      <c r="D657" s="283" t="s">
        <v>21</v>
      </c>
      <c r="E657" s="397">
        <v>4</v>
      </c>
      <c r="F657" s="293">
        <f t="shared" si="23"/>
        <v>8.3414285714285707</v>
      </c>
    </row>
    <row r="658" spans="1:6" ht="15.75" customHeight="1">
      <c r="A658" s="294" t="s">
        <v>970</v>
      </c>
      <c r="B658" s="288">
        <v>116</v>
      </c>
      <c r="C658" s="351">
        <v>58.39</v>
      </c>
      <c r="D658" s="283" t="s">
        <v>21</v>
      </c>
      <c r="E658" s="397">
        <v>4</v>
      </c>
      <c r="F658" s="293">
        <f t="shared" si="23"/>
        <v>8.3414285714285707</v>
      </c>
    </row>
    <row r="659" spans="1:6" ht="15.75" customHeight="1">
      <c r="A659" s="294" t="s">
        <v>977</v>
      </c>
      <c r="B659" s="288">
        <v>117</v>
      </c>
      <c r="C659" s="351">
        <v>120</v>
      </c>
      <c r="D659" s="283" t="s">
        <v>21</v>
      </c>
      <c r="E659" s="397">
        <v>4</v>
      </c>
      <c r="F659" s="293">
        <f t="shared" si="23"/>
        <v>17.142857142857142</v>
      </c>
    </row>
    <row r="660" spans="1:6" ht="15.75" customHeight="1">
      <c r="A660" s="294" t="s">
        <v>118</v>
      </c>
      <c r="B660" s="288"/>
      <c r="C660" s="351">
        <v>102.36</v>
      </c>
      <c r="D660" s="284" t="s">
        <v>54</v>
      </c>
      <c r="E660" s="397">
        <v>20</v>
      </c>
      <c r="F660" s="293">
        <f t="shared" si="23"/>
        <v>73.114285714285714</v>
      </c>
    </row>
    <row r="661" spans="1:6" ht="15.75" customHeight="1">
      <c r="A661" s="300" t="s">
        <v>619</v>
      </c>
      <c r="B661" s="300"/>
      <c r="C661" s="354">
        <v>962.81999999999994</v>
      </c>
      <c r="D661" s="320"/>
      <c r="E661" s="402"/>
      <c r="F661" s="301">
        <f>SUM(F644:F660)</f>
        <v>152.42392857142858</v>
      </c>
    </row>
    <row r="662" spans="1:6" ht="15.75" customHeight="1">
      <c r="A662" s="302" t="s">
        <v>978</v>
      </c>
      <c r="B662" s="295"/>
      <c r="C662" s="356"/>
      <c r="D662" s="295"/>
      <c r="E662" s="400"/>
      <c r="F662" s="295"/>
    </row>
    <row r="663" spans="1:6" ht="15.75" customHeight="1">
      <c r="A663" s="294" t="s">
        <v>280</v>
      </c>
      <c r="B663" s="311">
        <v>101</v>
      </c>
      <c r="C663" s="328">
        <v>15.25</v>
      </c>
      <c r="D663" s="292" t="s">
        <v>47</v>
      </c>
      <c r="E663" s="398">
        <v>0</v>
      </c>
      <c r="F663" s="293">
        <f>(C663/28)*E663</f>
        <v>0</v>
      </c>
    </row>
    <row r="664" spans="1:6" ht="15.75" customHeight="1">
      <c r="A664" s="294" t="s">
        <v>222</v>
      </c>
      <c r="B664" s="311">
        <v>102</v>
      </c>
      <c r="C664" s="328">
        <v>22.2</v>
      </c>
      <c r="D664" s="283" t="s">
        <v>109</v>
      </c>
      <c r="E664" s="397">
        <v>12</v>
      </c>
      <c r="F664" s="293">
        <f t="shared" ref="F664:F669" si="24">(C664/28)*E664</f>
        <v>9.5142857142857142</v>
      </c>
    </row>
    <row r="665" spans="1:6" ht="15.75" customHeight="1">
      <c r="A665" s="294" t="s">
        <v>970</v>
      </c>
      <c r="B665" s="311">
        <v>118</v>
      </c>
      <c r="C665" s="328">
        <v>21.84</v>
      </c>
      <c r="D665" s="283" t="s">
        <v>21</v>
      </c>
      <c r="E665" s="397">
        <v>4</v>
      </c>
      <c r="F665" s="293">
        <f t="shared" si="24"/>
        <v>3.12</v>
      </c>
    </row>
    <row r="666" spans="1:6" ht="15.75" customHeight="1">
      <c r="A666" s="294" t="s">
        <v>970</v>
      </c>
      <c r="B666" s="311">
        <v>119</v>
      </c>
      <c r="C666" s="328">
        <v>15</v>
      </c>
      <c r="D666" s="283" t="s">
        <v>21</v>
      </c>
      <c r="E666" s="397">
        <v>4</v>
      </c>
      <c r="F666" s="293">
        <f t="shared" si="24"/>
        <v>2.1428571428571428</v>
      </c>
    </row>
    <row r="667" spans="1:6" ht="15.75" customHeight="1">
      <c r="A667" s="294" t="s">
        <v>131</v>
      </c>
      <c r="B667" s="288">
        <v>120</v>
      </c>
      <c r="C667" s="351">
        <v>5.7</v>
      </c>
      <c r="D667" s="292" t="s">
        <v>47</v>
      </c>
      <c r="E667" s="398">
        <v>0</v>
      </c>
      <c r="F667" s="293">
        <f t="shared" si="24"/>
        <v>0</v>
      </c>
    </row>
    <row r="668" spans="1:6" ht="15.75" customHeight="1">
      <c r="A668" s="294" t="s">
        <v>18</v>
      </c>
      <c r="B668" s="288"/>
      <c r="C668" s="351">
        <v>8.8800000000000008</v>
      </c>
      <c r="D668" s="284" t="s">
        <v>54</v>
      </c>
      <c r="E668" s="397">
        <v>20</v>
      </c>
      <c r="F668" s="293">
        <f t="shared" si="24"/>
        <v>6.3428571428571434</v>
      </c>
    </row>
    <row r="669" spans="1:6" ht="15.75" customHeight="1">
      <c r="A669" s="294" t="s">
        <v>118</v>
      </c>
      <c r="B669" s="288"/>
      <c r="C669" s="351">
        <v>19.100000000000001</v>
      </c>
      <c r="D669" s="284" t="s">
        <v>54</v>
      </c>
      <c r="E669" s="397">
        <v>20</v>
      </c>
      <c r="F669" s="293">
        <f t="shared" si="24"/>
        <v>13.642857142857142</v>
      </c>
    </row>
    <row r="670" spans="1:6" ht="15.75" customHeight="1">
      <c r="A670" s="300" t="s">
        <v>163</v>
      </c>
      <c r="B670" s="300"/>
      <c r="C670" s="354">
        <v>107.97</v>
      </c>
      <c r="D670" s="320"/>
      <c r="E670" s="402"/>
      <c r="F670" s="301">
        <f>SUM(F663:F669)</f>
        <v>34.762857142857143</v>
      </c>
    </row>
    <row r="671" spans="1:6" ht="15.75" customHeight="1">
      <c r="A671" s="302" t="s">
        <v>979</v>
      </c>
      <c r="B671" s="295"/>
      <c r="C671" s="356"/>
      <c r="D671" s="295"/>
      <c r="E671" s="400"/>
      <c r="F671" s="295"/>
    </row>
    <row r="672" spans="1:6" ht="15.75" customHeight="1">
      <c r="A672" s="294" t="s">
        <v>970</v>
      </c>
      <c r="B672" s="311">
        <v>204</v>
      </c>
      <c r="C672" s="328">
        <v>72</v>
      </c>
      <c r="D672" s="283" t="s">
        <v>21</v>
      </c>
      <c r="E672" s="397">
        <v>4</v>
      </c>
      <c r="F672" s="290">
        <f>(C672/28)*E672</f>
        <v>10.285714285714286</v>
      </c>
    </row>
    <row r="673" spans="1:6" ht="15.75" customHeight="1">
      <c r="A673" s="294" t="s">
        <v>970</v>
      </c>
      <c r="B673" s="311" t="s">
        <v>980</v>
      </c>
      <c r="C673" s="328">
        <v>192</v>
      </c>
      <c r="D673" s="283" t="s">
        <v>21</v>
      </c>
      <c r="E673" s="397">
        <v>4</v>
      </c>
      <c r="F673" s="290">
        <f t="shared" ref="F673:F689" si="25">(C673/28)*E673</f>
        <v>27.428571428571427</v>
      </c>
    </row>
    <row r="674" spans="1:6" ht="15.75" customHeight="1">
      <c r="A674" s="294" t="s">
        <v>970</v>
      </c>
      <c r="B674" s="311">
        <v>206</v>
      </c>
      <c r="C674" s="328">
        <v>156</v>
      </c>
      <c r="D674" s="283" t="s">
        <v>44</v>
      </c>
      <c r="E674" s="397">
        <v>8</v>
      </c>
      <c r="F674" s="290">
        <f t="shared" si="25"/>
        <v>44.571428571428569</v>
      </c>
    </row>
    <row r="675" spans="1:6" ht="15.75" customHeight="1">
      <c r="A675" s="294" t="s">
        <v>970</v>
      </c>
      <c r="B675" s="311">
        <v>207</v>
      </c>
      <c r="C675" s="328">
        <v>70.56</v>
      </c>
      <c r="D675" s="283" t="s">
        <v>44</v>
      </c>
      <c r="E675" s="397">
        <v>8</v>
      </c>
      <c r="F675" s="290">
        <f t="shared" si="25"/>
        <v>20.16</v>
      </c>
    </row>
    <row r="676" spans="1:6" ht="15.75" customHeight="1">
      <c r="A676" s="294" t="s">
        <v>970</v>
      </c>
      <c r="B676" s="311">
        <v>208</v>
      </c>
      <c r="C676" s="328">
        <v>49.57</v>
      </c>
      <c r="D676" s="283" t="s">
        <v>109</v>
      </c>
      <c r="E676" s="397">
        <v>12</v>
      </c>
      <c r="F676" s="290">
        <f t="shared" si="25"/>
        <v>21.244285714285716</v>
      </c>
    </row>
    <row r="677" spans="1:6" ht="15.75" customHeight="1">
      <c r="A677" s="294" t="s">
        <v>981</v>
      </c>
      <c r="B677" s="311">
        <v>209</v>
      </c>
      <c r="C677" s="328">
        <v>20.58</v>
      </c>
      <c r="D677" s="292" t="s">
        <v>47</v>
      </c>
      <c r="E677" s="398">
        <v>0</v>
      </c>
      <c r="F677" s="290">
        <f t="shared" si="25"/>
        <v>0</v>
      </c>
    </row>
    <row r="678" spans="1:6" ht="15.75" customHeight="1">
      <c r="A678" s="294" t="s">
        <v>974</v>
      </c>
      <c r="B678" s="311">
        <v>210</v>
      </c>
      <c r="C678" s="328">
        <v>72</v>
      </c>
      <c r="D678" s="292" t="s">
        <v>47</v>
      </c>
      <c r="E678" s="398">
        <v>0</v>
      </c>
      <c r="F678" s="290">
        <f t="shared" si="25"/>
        <v>0</v>
      </c>
    </row>
    <row r="679" spans="1:6" ht="15.75" customHeight="1">
      <c r="A679" s="294" t="s">
        <v>970</v>
      </c>
      <c r="B679" s="311">
        <v>211</v>
      </c>
      <c r="C679" s="328">
        <v>75.36</v>
      </c>
      <c r="D679" s="283" t="s">
        <v>21</v>
      </c>
      <c r="E679" s="397">
        <v>4</v>
      </c>
      <c r="F679" s="290">
        <f t="shared" si="25"/>
        <v>10.765714285714285</v>
      </c>
    </row>
    <row r="680" spans="1:6" ht="15.75" customHeight="1">
      <c r="A680" s="294" t="s">
        <v>970</v>
      </c>
      <c r="B680" s="288">
        <v>212</v>
      </c>
      <c r="C680" s="351">
        <v>72.22</v>
      </c>
      <c r="D680" s="283" t="s">
        <v>21</v>
      </c>
      <c r="E680" s="397">
        <v>4</v>
      </c>
      <c r="F680" s="290">
        <f t="shared" si="25"/>
        <v>10.317142857142857</v>
      </c>
    </row>
    <row r="681" spans="1:6" ht="15.75" customHeight="1">
      <c r="A681" s="294" t="s">
        <v>970</v>
      </c>
      <c r="B681" s="288">
        <v>213</v>
      </c>
      <c r="C681" s="351">
        <v>72.22</v>
      </c>
      <c r="D681" s="283" t="s">
        <v>21</v>
      </c>
      <c r="E681" s="397">
        <v>4</v>
      </c>
      <c r="F681" s="290">
        <f t="shared" si="25"/>
        <v>10.317142857142857</v>
      </c>
    </row>
    <row r="682" spans="1:6" ht="15.75" customHeight="1">
      <c r="A682" s="294" t="s">
        <v>970</v>
      </c>
      <c r="B682" s="288">
        <v>214</v>
      </c>
      <c r="C682" s="351">
        <v>72.22</v>
      </c>
      <c r="D682" s="283" t="s">
        <v>21</v>
      </c>
      <c r="E682" s="397">
        <v>4</v>
      </c>
      <c r="F682" s="290">
        <f t="shared" si="25"/>
        <v>10.317142857142857</v>
      </c>
    </row>
    <row r="683" spans="1:6" ht="15.75" customHeight="1">
      <c r="A683" s="294" t="s">
        <v>970</v>
      </c>
      <c r="B683" s="288">
        <v>215</v>
      </c>
      <c r="C683" s="351">
        <v>72.22</v>
      </c>
      <c r="D683" s="283" t="s">
        <v>21</v>
      </c>
      <c r="E683" s="397">
        <v>4</v>
      </c>
      <c r="F683" s="290">
        <f t="shared" si="25"/>
        <v>10.317142857142857</v>
      </c>
    </row>
    <row r="684" spans="1:6" ht="15.75" customHeight="1">
      <c r="A684" s="294" t="s">
        <v>970</v>
      </c>
      <c r="B684" s="288">
        <v>216</v>
      </c>
      <c r="C684" s="351">
        <v>72.22</v>
      </c>
      <c r="D684" s="283" t="s">
        <v>21</v>
      </c>
      <c r="E684" s="397">
        <v>4</v>
      </c>
      <c r="F684" s="290">
        <f t="shared" si="25"/>
        <v>10.317142857142857</v>
      </c>
    </row>
    <row r="685" spans="1:6" ht="15.75" customHeight="1">
      <c r="A685" s="294" t="s">
        <v>970</v>
      </c>
      <c r="B685" s="288">
        <v>217</v>
      </c>
      <c r="C685" s="351">
        <v>72.22</v>
      </c>
      <c r="D685" s="283" t="s">
        <v>21</v>
      </c>
      <c r="E685" s="397">
        <v>4</v>
      </c>
      <c r="F685" s="290">
        <f t="shared" si="25"/>
        <v>10.317142857142857</v>
      </c>
    </row>
    <row r="686" spans="1:6" ht="15.75" customHeight="1">
      <c r="A686" s="294" t="s">
        <v>970</v>
      </c>
      <c r="B686" s="288">
        <v>218</v>
      </c>
      <c r="C686" s="351">
        <v>72.22</v>
      </c>
      <c r="D686" s="283" t="s">
        <v>21</v>
      </c>
      <c r="E686" s="397">
        <v>4</v>
      </c>
      <c r="F686" s="290">
        <f t="shared" si="25"/>
        <v>10.317142857142857</v>
      </c>
    </row>
    <row r="687" spans="1:6" ht="15.75" customHeight="1">
      <c r="A687" s="294" t="s">
        <v>970</v>
      </c>
      <c r="B687" s="288" t="s">
        <v>982</v>
      </c>
      <c r="C687" s="351">
        <v>39.549999999999997</v>
      </c>
      <c r="D687" s="283" t="s">
        <v>64</v>
      </c>
      <c r="E687" s="407">
        <v>1</v>
      </c>
      <c r="F687" s="290">
        <f t="shared" si="25"/>
        <v>1.4124999999999999</v>
      </c>
    </row>
    <row r="688" spans="1:6" ht="15.75" customHeight="1">
      <c r="A688" s="294" t="s">
        <v>970</v>
      </c>
      <c r="B688" s="288" t="s">
        <v>983</v>
      </c>
      <c r="C688" s="351">
        <v>35.520000000000003</v>
      </c>
      <c r="D688" s="283" t="s">
        <v>64</v>
      </c>
      <c r="E688" s="407">
        <v>1</v>
      </c>
      <c r="F688" s="290">
        <f t="shared" si="25"/>
        <v>1.2685714285714287</v>
      </c>
    </row>
    <row r="689" spans="1:6" ht="15.75" customHeight="1">
      <c r="A689" s="294" t="s">
        <v>118</v>
      </c>
      <c r="B689" s="288"/>
      <c r="C689" s="351">
        <v>108</v>
      </c>
      <c r="D689" s="284" t="s">
        <v>54</v>
      </c>
      <c r="E689" s="397">
        <v>20</v>
      </c>
      <c r="F689" s="290">
        <f t="shared" si="25"/>
        <v>77.142857142857139</v>
      </c>
    </row>
    <row r="690" spans="1:6" ht="15.75" customHeight="1">
      <c r="A690" s="300" t="s">
        <v>163</v>
      </c>
      <c r="B690" s="300"/>
      <c r="C690" s="354">
        <v>1396.68</v>
      </c>
      <c r="D690" s="320"/>
      <c r="E690" s="402"/>
      <c r="F690" s="301">
        <f>SUM(F672:F689)</f>
        <v>286.49964285714293</v>
      </c>
    </row>
    <row r="691" spans="1:6" ht="15.75" customHeight="1">
      <c r="A691" s="302" t="s">
        <v>984</v>
      </c>
      <c r="B691" s="295"/>
      <c r="C691" s="356"/>
      <c r="D691" s="295"/>
      <c r="E691" s="400"/>
      <c r="F691" s="295"/>
    </row>
    <row r="692" spans="1:6" ht="15.75" customHeight="1">
      <c r="A692" s="294" t="s">
        <v>985</v>
      </c>
      <c r="B692" s="311">
        <v>201</v>
      </c>
      <c r="C692" s="328">
        <v>15.25</v>
      </c>
      <c r="D692" s="292" t="s">
        <v>47</v>
      </c>
      <c r="E692" s="398">
        <v>0</v>
      </c>
      <c r="F692" s="293">
        <f>(C692/28)*E692</f>
        <v>0</v>
      </c>
    </row>
    <row r="693" spans="1:6" ht="15.75" customHeight="1">
      <c r="A693" s="294" t="s">
        <v>986</v>
      </c>
      <c r="B693" s="311">
        <v>202</v>
      </c>
      <c r="C693" s="328">
        <v>22.2</v>
      </c>
      <c r="D693" s="292" t="s">
        <v>47</v>
      </c>
      <c r="E693" s="398">
        <v>0</v>
      </c>
      <c r="F693" s="293">
        <f t="shared" ref="F693:F696" si="26">(C693/28)*E693</f>
        <v>0</v>
      </c>
    </row>
    <row r="694" spans="1:6" ht="15.75" customHeight="1">
      <c r="A694" s="294" t="s">
        <v>18</v>
      </c>
      <c r="B694" s="311"/>
      <c r="C694" s="328">
        <v>9.1</v>
      </c>
      <c r="D694" s="289" t="s">
        <v>987</v>
      </c>
      <c r="E694" s="397">
        <v>24</v>
      </c>
      <c r="F694" s="293">
        <f t="shared" si="26"/>
        <v>7.8000000000000007</v>
      </c>
    </row>
    <row r="695" spans="1:6" ht="15.75" customHeight="1">
      <c r="A695" s="294" t="s">
        <v>970</v>
      </c>
      <c r="B695" s="311">
        <v>220</v>
      </c>
      <c r="C695" s="328">
        <v>48.22</v>
      </c>
      <c r="D695" s="283" t="s">
        <v>109</v>
      </c>
      <c r="E695" s="397">
        <v>12</v>
      </c>
      <c r="F695" s="293">
        <f t="shared" si="26"/>
        <v>20.665714285714287</v>
      </c>
    </row>
    <row r="696" spans="1:6" ht="15.75" customHeight="1">
      <c r="A696" s="294" t="s">
        <v>118</v>
      </c>
      <c r="B696" s="288"/>
      <c r="C696" s="351">
        <v>12</v>
      </c>
      <c r="D696" s="284" t="s">
        <v>54</v>
      </c>
      <c r="E696" s="397">
        <v>20</v>
      </c>
      <c r="F696" s="293">
        <f t="shared" si="26"/>
        <v>8.5714285714285712</v>
      </c>
    </row>
    <row r="697" spans="1:6" ht="15.75" customHeight="1">
      <c r="A697" s="300" t="s">
        <v>163</v>
      </c>
      <c r="B697" s="300"/>
      <c r="C697" s="354">
        <v>106.77000000000001</v>
      </c>
      <c r="D697" s="320"/>
      <c r="E697" s="402"/>
      <c r="F697" s="301">
        <f>SUM(F692:F696)</f>
        <v>37.037142857142861</v>
      </c>
    </row>
    <row r="698" spans="1:6" ht="15.75" customHeight="1">
      <c r="A698" s="302" t="s">
        <v>988</v>
      </c>
      <c r="B698" s="295"/>
      <c r="C698" s="356"/>
      <c r="D698" s="295"/>
      <c r="E698" s="400"/>
      <c r="F698" s="295"/>
    </row>
    <row r="699" spans="1:6" ht="15.75" customHeight="1">
      <c r="A699" s="294" t="s">
        <v>185</v>
      </c>
      <c r="B699" s="311">
        <v>1</v>
      </c>
      <c r="C699" s="328">
        <v>86.98</v>
      </c>
      <c r="D699" s="284" t="s">
        <v>54</v>
      </c>
      <c r="E699" s="397">
        <v>20</v>
      </c>
      <c r="F699" s="290">
        <f>(C699/28)*E699</f>
        <v>62.128571428571433</v>
      </c>
    </row>
    <row r="700" spans="1:6" ht="15.75" customHeight="1">
      <c r="A700" s="294" t="s">
        <v>167</v>
      </c>
      <c r="B700" s="311">
        <v>2</v>
      </c>
      <c r="C700" s="328">
        <v>17.510000000000002</v>
      </c>
      <c r="D700" s="292" t="s">
        <v>47</v>
      </c>
      <c r="E700" s="398">
        <v>0</v>
      </c>
      <c r="F700" s="290">
        <f t="shared" ref="F700:F718" si="27">(C700/28)*E700</f>
        <v>0</v>
      </c>
    </row>
    <row r="701" spans="1:6" ht="15.75" customHeight="1">
      <c r="A701" s="294" t="s">
        <v>167</v>
      </c>
      <c r="B701" s="311">
        <v>3</v>
      </c>
      <c r="C701" s="328">
        <v>17.510000000000002</v>
      </c>
      <c r="D701" s="292" t="s">
        <v>47</v>
      </c>
      <c r="E701" s="398">
        <v>0</v>
      </c>
      <c r="F701" s="290">
        <f t="shared" si="27"/>
        <v>0</v>
      </c>
    </row>
    <row r="702" spans="1:6" ht="15.75" customHeight="1">
      <c r="A702" s="294" t="s">
        <v>167</v>
      </c>
      <c r="B702" s="311">
        <v>4</v>
      </c>
      <c r="C702" s="328">
        <v>17.510000000000002</v>
      </c>
      <c r="D702" s="292" t="s">
        <v>47</v>
      </c>
      <c r="E702" s="398">
        <v>0</v>
      </c>
      <c r="F702" s="290">
        <f t="shared" si="27"/>
        <v>0</v>
      </c>
    </row>
    <row r="703" spans="1:6" ht="15.75" customHeight="1">
      <c r="A703" s="294" t="s">
        <v>167</v>
      </c>
      <c r="B703" s="311">
        <v>5</v>
      </c>
      <c r="C703" s="328">
        <v>17.510000000000002</v>
      </c>
      <c r="D703" s="292" t="s">
        <v>47</v>
      </c>
      <c r="E703" s="398">
        <v>0</v>
      </c>
      <c r="F703" s="290">
        <f t="shared" si="27"/>
        <v>0</v>
      </c>
    </row>
    <row r="704" spans="1:6" ht="15.75" customHeight="1">
      <c r="A704" s="294" t="s">
        <v>970</v>
      </c>
      <c r="B704" s="311">
        <v>6</v>
      </c>
      <c r="C704" s="328">
        <v>35.75</v>
      </c>
      <c r="D704" s="283" t="s">
        <v>109</v>
      </c>
      <c r="E704" s="397">
        <v>12</v>
      </c>
      <c r="F704" s="290">
        <f t="shared" si="27"/>
        <v>15.321428571428569</v>
      </c>
    </row>
    <row r="705" spans="1:6" ht="15.75" customHeight="1">
      <c r="A705" s="294" t="s">
        <v>970</v>
      </c>
      <c r="B705" s="311">
        <v>7</v>
      </c>
      <c r="C705" s="328">
        <v>35.75</v>
      </c>
      <c r="D705" s="283" t="s">
        <v>109</v>
      </c>
      <c r="E705" s="397">
        <v>12</v>
      </c>
      <c r="F705" s="290">
        <f t="shared" si="27"/>
        <v>15.321428571428569</v>
      </c>
    </row>
    <row r="706" spans="1:6" ht="15.75" customHeight="1">
      <c r="A706" s="294" t="s">
        <v>970</v>
      </c>
      <c r="B706" s="311">
        <v>8</v>
      </c>
      <c r="C706" s="351">
        <v>35.75</v>
      </c>
      <c r="D706" s="283" t="s">
        <v>21</v>
      </c>
      <c r="E706" s="397">
        <v>4</v>
      </c>
      <c r="F706" s="290">
        <f t="shared" si="27"/>
        <v>5.1071428571428568</v>
      </c>
    </row>
    <row r="707" spans="1:6" ht="15.75" customHeight="1">
      <c r="A707" s="294" t="s">
        <v>970</v>
      </c>
      <c r="B707" s="288">
        <v>9</v>
      </c>
      <c r="C707" s="351">
        <v>35.75</v>
      </c>
      <c r="D707" s="283" t="s">
        <v>109</v>
      </c>
      <c r="E707" s="397">
        <v>12</v>
      </c>
      <c r="F707" s="290">
        <f t="shared" si="27"/>
        <v>15.321428571428569</v>
      </c>
    </row>
    <row r="708" spans="1:6" ht="15.75" customHeight="1">
      <c r="A708" s="294" t="s">
        <v>970</v>
      </c>
      <c r="B708" s="288">
        <v>10</v>
      </c>
      <c r="C708" s="351">
        <v>35.75</v>
      </c>
      <c r="D708" s="292" t="s">
        <v>47</v>
      </c>
      <c r="E708" s="398">
        <v>0</v>
      </c>
      <c r="F708" s="290">
        <f t="shared" si="27"/>
        <v>0</v>
      </c>
    </row>
    <row r="709" spans="1:6" ht="15.75" customHeight="1">
      <c r="A709" s="294" t="s">
        <v>185</v>
      </c>
      <c r="B709" s="288">
        <v>11</v>
      </c>
      <c r="C709" s="351">
        <v>165.13</v>
      </c>
      <c r="D709" s="283" t="s">
        <v>109</v>
      </c>
      <c r="E709" s="397">
        <v>12</v>
      </c>
      <c r="F709" s="290">
        <f t="shared" si="27"/>
        <v>70.77</v>
      </c>
    </row>
    <row r="710" spans="1:6" ht="15.75" customHeight="1">
      <c r="A710" s="294" t="s">
        <v>223</v>
      </c>
      <c r="B710" s="288">
        <v>17</v>
      </c>
      <c r="C710" s="351">
        <v>15.33</v>
      </c>
      <c r="D710" s="283" t="s">
        <v>64</v>
      </c>
      <c r="E710" s="407">
        <v>1</v>
      </c>
      <c r="F710" s="290">
        <f t="shared" si="27"/>
        <v>0.54749999999999999</v>
      </c>
    </row>
    <row r="711" spans="1:6" ht="15.75" customHeight="1">
      <c r="A711" s="294" t="s">
        <v>989</v>
      </c>
      <c r="B711" s="288">
        <v>18</v>
      </c>
      <c r="C711" s="351">
        <v>15.33</v>
      </c>
      <c r="D711" s="292" t="s">
        <v>47</v>
      </c>
      <c r="E711" s="398">
        <v>0</v>
      </c>
      <c r="F711" s="290">
        <f t="shared" si="27"/>
        <v>0</v>
      </c>
    </row>
    <row r="712" spans="1:6" ht="15.75" customHeight="1">
      <c r="A712" s="294" t="s">
        <v>990</v>
      </c>
      <c r="B712" s="288">
        <v>19</v>
      </c>
      <c r="C712" s="351">
        <v>52.12</v>
      </c>
      <c r="D712" s="283" t="s">
        <v>21</v>
      </c>
      <c r="E712" s="397">
        <v>4</v>
      </c>
      <c r="F712" s="290">
        <f t="shared" si="27"/>
        <v>7.4457142857142857</v>
      </c>
    </row>
    <row r="713" spans="1:6" ht="15.75" customHeight="1">
      <c r="A713" s="294" t="s">
        <v>970</v>
      </c>
      <c r="B713" s="288">
        <v>20</v>
      </c>
      <c r="C713" s="351">
        <v>30.05</v>
      </c>
      <c r="D713" s="283" t="s">
        <v>109</v>
      </c>
      <c r="E713" s="397">
        <v>12</v>
      </c>
      <c r="F713" s="290">
        <f t="shared" si="27"/>
        <v>12.878571428571428</v>
      </c>
    </row>
    <row r="714" spans="1:6" ht="15.75" customHeight="1">
      <c r="A714" s="294" t="s">
        <v>167</v>
      </c>
      <c r="B714" s="288">
        <v>21</v>
      </c>
      <c r="C714" s="351">
        <v>14.72</v>
      </c>
      <c r="D714" s="292" t="s">
        <v>47</v>
      </c>
      <c r="E714" s="398">
        <v>0</v>
      </c>
      <c r="F714" s="290">
        <f t="shared" si="27"/>
        <v>0</v>
      </c>
    </row>
    <row r="715" spans="1:6" ht="15.75" customHeight="1">
      <c r="A715" s="294" t="s">
        <v>187</v>
      </c>
      <c r="B715" s="288"/>
      <c r="C715" s="351">
        <v>14.72</v>
      </c>
      <c r="D715" s="284" t="s">
        <v>54</v>
      </c>
      <c r="E715" s="397">
        <v>20</v>
      </c>
      <c r="F715" s="290">
        <f t="shared" si="27"/>
        <v>10.514285714285714</v>
      </c>
    </row>
    <row r="716" spans="1:6" ht="16.5" customHeight="1">
      <c r="A716" s="294" t="s">
        <v>991</v>
      </c>
      <c r="B716" s="288"/>
      <c r="C716" s="351">
        <v>12.79</v>
      </c>
      <c r="D716" s="283" t="s">
        <v>64</v>
      </c>
      <c r="E716" s="397">
        <v>1</v>
      </c>
      <c r="F716" s="290">
        <f t="shared" si="27"/>
        <v>0.45678571428571424</v>
      </c>
    </row>
    <row r="717" spans="1:6" ht="15.75" customHeight="1">
      <c r="A717" s="294" t="s">
        <v>992</v>
      </c>
      <c r="B717" s="288"/>
      <c r="C717" s="351">
        <v>169.64</v>
      </c>
      <c r="D717" s="284" t="s">
        <v>54</v>
      </c>
      <c r="E717" s="397">
        <v>20</v>
      </c>
      <c r="F717" s="290">
        <f t="shared" si="27"/>
        <v>121.17142857142855</v>
      </c>
    </row>
    <row r="718" spans="1:6" ht="15.75" customHeight="1">
      <c r="A718" s="294" t="s">
        <v>993</v>
      </c>
      <c r="B718" s="288"/>
      <c r="C718" s="351">
        <v>25.06</v>
      </c>
      <c r="D718" s="284" t="s">
        <v>54</v>
      </c>
      <c r="E718" s="397">
        <v>20</v>
      </c>
      <c r="F718" s="290">
        <f t="shared" si="27"/>
        <v>17.899999999999999</v>
      </c>
    </row>
    <row r="719" spans="1:6" ht="15.75" customHeight="1">
      <c r="A719" s="300" t="s">
        <v>163</v>
      </c>
      <c r="B719" s="300"/>
      <c r="C719" s="354">
        <v>850.66</v>
      </c>
      <c r="D719" s="320"/>
      <c r="E719" s="402"/>
      <c r="F719" s="301">
        <f>SUM(F699:F718)</f>
        <v>354.88428571428562</v>
      </c>
    </row>
    <row r="720" spans="1:6" ht="15.75" customHeight="1">
      <c r="A720" s="302" t="s">
        <v>994</v>
      </c>
      <c r="B720" s="295"/>
      <c r="C720" s="356"/>
      <c r="D720" s="295"/>
      <c r="E720" s="400"/>
      <c r="F720" s="295"/>
    </row>
    <row r="721" spans="1:6" ht="15.75" customHeight="1">
      <c r="A721" s="294" t="s">
        <v>185</v>
      </c>
      <c r="B721" s="311">
        <v>22</v>
      </c>
      <c r="C721" s="328">
        <v>86.98</v>
      </c>
      <c r="D721" s="284" t="s">
        <v>54</v>
      </c>
      <c r="E721" s="397">
        <v>20</v>
      </c>
      <c r="F721" s="290">
        <f>(C721/28)*E721</f>
        <v>62.128571428571433</v>
      </c>
    </row>
    <row r="722" spans="1:6" ht="15.75" customHeight="1">
      <c r="A722" s="294" t="s">
        <v>995</v>
      </c>
      <c r="B722" s="311">
        <v>23</v>
      </c>
      <c r="C722" s="328">
        <v>16.66</v>
      </c>
      <c r="D722" s="283" t="s">
        <v>109</v>
      </c>
      <c r="E722" s="397">
        <v>12</v>
      </c>
      <c r="F722" s="290">
        <f t="shared" ref="F722:F757" si="28">(C722/28)*E722</f>
        <v>7.14</v>
      </c>
    </row>
    <row r="723" spans="1:6" ht="15.75" customHeight="1">
      <c r="A723" s="294" t="s">
        <v>598</v>
      </c>
      <c r="B723" s="311">
        <v>24</v>
      </c>
      <c r="C723" s="328">
        <v>18.36</v>
      </c>
      <c r="D723" s="284" t="s">
        <v>54</v>
      </c>
      <c r="E723" s="397">
        <v>20</v>
      </c>
      <c r="F723" s="290">
        <f t="shared" si="28"/>
        <v>13.114285714285714</v>
      </c>
    </row>
    <row r="724" spans="1:6" ht="15.75" customHeight="1">
      <c r="A724" s="294" t="s">
        <v>995</v>
      </c>
      <c r="B724" s="311">
        <v>25</v>
      </c>
      <c r="C724" s="328">
        <v>16.66</v>
      </c>
      <c r="D724" s="283" t="s">
        <v>109</v>
      </c>
      <c r="E724" s="397">
        <v>12</v>
      </c>
      <c r="F724" s="290">
        <f t="shared" si="28"/>
        <v>7.14</v>
      </c>
    </row>
    <row r="725" spans="1:6" ht="15.75" customHeight="1">
      <c r="A725" s="294" t="s">
        <v>995</v>
      </c>
      <c r="B725" s="311">
        <v>26</v>
      </c>
      <c r="C725" s="328">
        <v>16.66</v>
      </c>
      <c r="D725" s="283" t="s">
        <v>109</v>
      </c>
      <c r="E725" s="397">
        <v>12</v>
      </c>
      <c r="F725" s="290">
        <f t="shared" si="28"/>
        <v>7.14</v>
      </c>
    </row>
    <row r="726" spans="1:6" ht="15.75" customHeight="1">
      <c r="A726" s="294" t="s">
        <v>167</v>
      </c>
      <c r="B726" s="311">
        <v>27</v>
      </c>
      <c r="C726" s="328">
        <v>16.66</v>
      </c>
      <c r="D726" s="283" t="s">
        <v>109</v>
      </c>
      <c r="E726" s="397">
        <v>12</v>
      </c>
      <c r="F726" s="290">
        <f t="shared" si="28"/>
        <v>7.14</v>
      </c>
    </row>
    <row r="727" spans="1:6" ht="15.75" customHeight="1">
      <c r="A727" s="294" t="s">
        <v>167</v>
      </c>
      <c r="B727" s="311">
        <v>28</v>
      </c>
      <c r="C727" s="328">
        <v>16.66</v>
      </c>
      <c r="D727" s="283" t="s">
        <v>109</v>
      </c>
      <c r="E727" s="397">
        <v>12</v>
      </c>
      <c r="F727" s="290">
        <f t="shared" si="28"/>
        <v>7.14</v>
      </c>
    </row>
    <row r="728" spans="1:6" ht="15.75" customHeight="1">
      <c r="A728" s="294" t="s">
        <v>167</v>
      </c>
      <c r="B728" s="311">
        <v>29</v>
      </c>
      <c r="C728" s="328">
        <v>16.66</v>
      </c>
      <c r="D728" s="283" t="s">
        <v>64</v>
      </c>
      <c r="E728" s="407">
        <v>1</v>
      </c>
      <c r="F728" s="290">
        <f t="shared" si="28"/>
        <v>0.59499999999999997</v>
      </c>
    </row>
    <row r="729" spans="1:6" ht="15.75" customHeight="1">
      <c r="A729" s="294" t="s">
        <v>167</v>
      </c>
      <c r="B729" s="288">
        <v>30</v>
      </c>
      <c r="C729" s="328">
        <v>16.66</v>
      </c>
      <c r="D729" s="283" t="s">
        <v>21</v>
      </c>
      <c r="E729" s="397">
        <v>4</v>
      </c>
      <c r="F729" s="290">
        <f t="shared" si="28"/>
        <v>2.38</v>
      </c>
    </row>
    <row r="730" spans="1:6" ht="15.75" customHeight="1">
      <c r="A730" s="294" t="s">
        <v>167</v>
      </c>
      <c r="B730" s="288">
        <v>31</v>
      </c>
      <c r="C730" s="328">
        <v>16.66</v>
      </c>
      <c r="D730" s="283" t="s">
        <v>21</v>
      </c>
      <c r="E730" s="397">
        <v>4</v>
      </c>
      <c r="F730" s="290">
        <f t="shared" si="28"/>
        <v>2.38</v>
      </c>
    </row>
    <row r="731" spans="1:6" ht="15.75" customHeight="1">
      <c r="A731" s="294" t="s">
        <v>167</v>
      </c>
      <c r="B731" s="288">
        <v>32</v>
      </c>
      <c r="C731" s="328">
        <v>16.66</v>
      </c>
      <c r="D731" s="283" t="s">
        <v>109</v>
      </c>
      <c r="E731" s="397">
        <v>12</v>
      </c>
      <c r="F731" s="290">
        <f t="shared" si="28"/>
        <v>7.14</v>
      </c>
    </row>
    <row r="732" spans="1:6" ht="15.75" customHeight="1">
      <c r="A732" s="294" t="s">
        <v>167</v>
      </c>
      <c r="B732" s="288">
        <v>33</v>
      </c>
      <c r="C732" s="328">
        <v>16.66</v>
      </c>
      <c r="D732" s="283" t="s">
        <v>109</v>
      </c>
      <c r="E732" s="397">
        <v>12</v>
      </c>
      <c r="F732" s="290">
        <f t="shared" si="28"/>
        <v>7.14</v>
      </c>
    </row>
    <row r="733" spans="1:6" ht="15.75" customHeight="1">
      <c r="A733" s="294" t="s">
        <v>167</v>
      </c>
      <c r="B733" s="288">
        <v>34</v>
      </c>
      <c r="C733" s="351">
        <v>16.66</v>
      </c>
      <c r="D733" s="283" t="s">
        <v>21</v>
      </c>
      <c r="E733" s="397">
        <v>4</v>
      </c>
      <c r="F733" s="290">
        <f t="shared" si="28"/>
        <v>2.38</v>
      </c>
    </row>
    <row r="734" spans="1:6" ht="15.75" customHeight="1">
      <c r="A734" s="294" t="s">
        <v>996</v>
      </c>
      <c r="B734" s="288">
        <v>35</v>
      </c>
      <c r="C734" s="351">
        <v>53.14</v>
      </c>
      <c r="D734" s="283" t="s">
        <v>109</v>
      </c>
      <c r="E734" s="397">
        <v>12</v>
      </c>
      <c r="F734" s="290">
        <f t="shared" si="28"/>
        <v>22.774285714285714</v>
      </c>
    </row>
    <row r="735" spans="1:6" ht="15.75" customHeight="1">
      <c r="A735" s="294" t="s">
        <v>167</v>
      </c>
      <c r="B735" s="288">
        <v>36</v>
      </c>
      <c r="C735" s="351">
        <v>16.66</v>
      </c>
      <c r="D735" s="283" t="s">
        <v>109</v>
      </c>
      <c r="E735" s="397">
        <v>12</v>
      </c>
      <c r="F735" s="290">
        <f t="shared" si="28"/>
        <v>7.14</v>
      </c>
    </row>
    <row r="736" spans="1:6" ht="15.75" customHeight="1">
      <c r="A736" s="294" t="s">
        <v>997</v>
      </c>
      <c r="B736" s="288">
        <v>37</v>
      </c>
      <c r="C736" s="351">
        <v>35.75</v>
      </c>
      <c r="D736" s="283" t="s">
        <v>21</v>
      </c>
      <c r="E736" s="397">
        <v>4</v>
      </c>
      <c r="F736" s="290">
        <f t="shared" si="28"/>
        <v>5.1071428571428568</v>
      </c>
    </row>
    <row r="737" spans="1:6" ht="15.75" customHeight="1">
      <c r="A737" s="294" t="s">
        <v>167</v>
      </c>
      <c r="B737" s="288">
        <v>38</v>
      </c>
      <c r="C737" s="351">
        <v>17.510000000000002</v>
      </c>
      <c r="D737" s="284" t="s">
        <v>54</v>
      </c>
      <c r="E737" s="397">
        <v>20</v>
      </c>
      <c r="F737" s="290">
        <f t="shared" si="28"/>
        <v>12.50714285714286</v>
      </c>
    </row>
    <row r="738" spans="1:6" ht="15.75" customHeight="1">
      <c r="A738" s="294" t="s">
        <v>167</v>
      </c>
      <c r="B738" s="288">
        <v>39</v>
      </c>
      <c r="C738" s="351">
        <v>19.760000000000002</v>
      </c>
      <c r="D738" s="283" t="s">
        <v>109</v>
      </c>
      <c r="E738" s="397">
        <v>12</v>
      </c>
      <c r="F738" s="290">
        <f t="shared" si="28"/>
        <v>8.4685714285714297</v>
      </c>
    </row>
    <row r="739" spans="1:6" ht="15.75" customHeight="1">
      <c r="A739" s="294" t="s">
        <v>167</v>
      </c>
      <c r="B739" s="288">
        <v>40</v>
      </c>
      <c r="C739" s="351">
        <v>16.61</v>
      </c>
      <c r="D739" s="283" t="s">
        <v>44</v>
      </c>
      <c r="E739" s="397">
        <v>8</v>
      </c>
      <c r="F739" s="290">
        <f t="shared" si="28"/>
        <v>4.7457142857142856</v>
      </c>
    </row>
    <row r="740" spans="1:6" ht="15.75" customHeight="1">
      <c r="A740" s="294" t="s">
        <v>167</v>
      </c>
      <c r="B740" s="288">
        <v>41</v>
      </c>
      <c r="C740" s="351">
        <v>14.72</v>
      </c>
      <c r="D740" s="283" t="s">
        <v>44</v>
      </c>
      <c r="E740" s="397">
        <v>8</v>
      </c>
      <c r="F740" s="290">
        <f t="shared" si="28"/>
        <v>4.2057142857142855</v>
      </c>
    </row>
    <row r="741" spans="1:6" ht="15.75" customHeight="1">
      <c r="A741" s="294" t="s">
        <v>167</v>
      </c>
      <c r="B741" s="288">
        <v>42</v>
      </c>
      <c r="C741" s="351">
        <v>14.72</v>
      </c>
      <c r="D741" s="283" t="s">
        <v>44</v>
      </c>
      <c r="E741" s="397">
        <v>8</v>
      </c>
      <c r="F741" s="290">
        <f t="shared" si="28"/>
        <v>4.2057142857142855</v>
      </c>
    </row>
    <row r="742" spans="1:6" ht="15.75" customHeight="1">
      <c r="A742" s="294" t="s">
        <v>187</v>
      </c>
      <c r="B742" s="288"/>
      <c r="C742" s="351">
        <v>14.72</v>
      </c>
      <c r="D742" s="284" t="s">
        <v>54</v>
      </c>
      <c r="E742" s="397">
        <v>20</v>
      </c>
      <c r="F742" s="290">
        <f t="shared" si="28"/>
        <v>10.514285714285714</v>
      </c>
    </row>
    <row r="743" spans="1:6" ht="15.75" customHeight="1">
      <c r="A743" s="294" t="s">
        <v>167</v>
      </c>
      <c r="B743" s="288">
        <v>43</v>
      </c>
      <c r="C743" s="351">
        <v>14.72</v>
      </c>
      <c r="D743" s="283" t="s">
        <v>109</v>
      </c>
      <c r="E743" s="397">
        <v>12</v>
      </c>
      <c r="F743" s="290">
        <f t="shared" si="28"/>
        <v>6.3085714285714278</v>
      </c>
    </row>
    <row r="744" spans="1:6" ht="15.75" customHeight="1">
      <c r="A744" s="294" t="s">
        <v>167</v>
      </c>
      <c r="B744" s="288">
        <v>44</v>
      </c>
      <c r="C744" s="351">
        <v>14.72</v>
      </c>
      <c r="D744" s="283" t="s">
        <v>109</v>
      </c>
      <c r="E744" s="397">
        <v>12</v>
      </c>
      <c r="F744" s="290">
        <f t="shared" si="28"/>
        <v>6.3085714285714278</v>
      </c>
    </row>
    <row r="745" spans="1:6" ht="15.75" customHeight="1">
      <c r="A745" s="294" t="s">
        <v>167</v>
      </c>
      <c r="B745" s="288">
        <v>45</v>
      </c>
      <c r="C745" s="351">
        <v>14.72</v>
      </c>
      <c r="D745" s="284" t="s">
        <v>54</v>
      </c>
      <c r="E745" s="397">
        <v>20</v>
      </c>
      <c r="F745" s="290">
        <f t="shared" si="28"/>
        <v>10.514285714285714</v>
      </c>
    </row>
    <row r="746" spans="1:6" ht="15.75" customHeight="1">
      <c r="A746" s="294" t="s">
        <v>167</v>
      </c>
      <c r="B746" s="288">
        <v>46</v>
      </c>
      <c r="C746" s="351">
        <v>14.72</v>
      </c>
      <c r="D746" s="283" t="s">
        <v>109</v>
      </c>
      <c r="E746" s="397">
        <v>12</v>
      </c>
      <c r="F746" s="290">
        <f t="shared" si="28"/>
        <v>6.3085714285714278</v>
      </c>
    </row>
    <row r="747" spans="1:6" ht="15.75" customHeight="1">
      <c r="A747" s="294" t="s">
        <v>167</v>
      </c>
      <c r="B747" s="288">
        <v>47</v>
      </c>
      <c r="C747" s="351">
        <v>14.72</v>
      </c>
      <c r="D747" s="283" t="s">
        <v>109</v>
      </c>
      <c r="E747" s="397">
        <v>12</v>
      </c>
      <c r="F747" s="290">
        <f t="shared" si="28"/>
        <v>6.3085714285714278</v>
      </c>
    </row>
    <row r="748" spans="1:6" ht="15.75" customHeight="1">
      <c r="A748" s="294" t="s">
        <v>167</v>
      </c>
      <c r="B748" s="288">
        <v>48</v>
      </c>
      <c r="C748" s="351">
        <v>14.72</v>
      </c>
      <c r="D748" s="283" t="s">
        <v>109</v>
      </c>
      <c r="E748" s="397">
        <v>12</v>
      </c>
      <c r="F748" s="290">
        <f t="shared" si="28"/>
        <v>6.3085714285714278</v>
      </c>
    </row>
    <row r="749" spans="1:6" ht="15.75" customHeight="1">
      <c r="A749" s="294" t="s">
        <v>167</v>
      </c>
      <c r="B749" s="288">
        <v>49</v>
      </c>
      <c r="C749" s="351">
        <v>14.72</v>
      </c>
      <c r="D749" s="283" t="s">
        <v>109</v>
      </c>
      <c r="E749" s="397">
        <v>12</v>
      </c>
      <c r="F749" s="290">
        <f t="shared" si="28"/>
        <v>6.3085714285714278</v>
      </c>
    </row>
    <row r="750" spans="1:6" ht="15.75" customHeight="1">
      <c r="A750" s="294" t="s">
        <v>167</v>
      </c>
      <c r="B750" s="288">
        <v>50</v>
      </c>
      <c r="C750" s="351">
        <v>14.72</v>
      </c>
      <c r="D750" s="284" t="s">
        <v>54</v>
      </c>
      <c r="E750" s="397">
        <v>20</v>
      </c>
      <c r="F750" s="290">
        <f t="shared" si="28"/>
        <v>10.514285714285714</v>
      </c>
    </row>
    <row r="751" spans="1:6" ht="15.75" customHeight="1">
      <c r="A751" s="294" t="s">
        <v>167</v>
      </c>
      <c r="B751" s="288">
        <v>51</v>
      </c>
      <c r="C751" s="351">
        <v>14.72</v>
      </c>
      <c r="D751" s="283" t="s">
        <v>21</v>
      </c>
      <c r="E751" s="397">
        <v>4</v>
      </c>
      <c r="F751" s="290">
        <f t="shared" si="28"/>
        <v>2.1028571428571428</v>
      </c>
    </row>
    <row r="752" spans="1:6" ht="15.75" customHeight="1">
      <c r="A752" s="294" t="s">
        <v>187</v>
      </c>
      <c r="B752" s="288"/>
      <c r="C752" s="351">
        <v>14.72</v>
      </c>
      <c r="D752" s="284" t="s">
        <v>54</v>
      </c>
      <c r="E752" s="397">
        <v>20</v>
      </c>
      <c r="F752" s="290">
        <f t="shared" si="28"/>
        <v>10.514285714285714</v>
      </c>
    </row>
    <row r="753" spans="1:6" ht="15.75" customHeight="1">
      <c r="A753" s="294" t="s">
        <v>118</v>
      </c>
      <c r="B753" s="288"/>
      <c r="C753" s="351">
        <v>216.04</v>
      </c>
      <c r="D753" s="284" t="s">
        <v>54</v>
      </c>
      <c r="E753" s="397">
        <v>20</v>
      </c>
      <c r="F753" s="290">
        <f t="shared" si="28"/>
        <v>154.31428571428572</v>
      </c>
    </row>
    <row r="754" spans="1:6" ht="15.75" customHeight="1">
      <c r="A754" s="294" t="s">
        <v>998</v>
      </c>
      <c r="B754" s="288"/>
      <c r="C754" s="351">
        <v>221.76</v>
      </c>
      <c r="D754" s="292" t="s">
        <v>47</v>
      </c>
      <c r="E754" s="398">
        <v>0</v>
      </c>
      <c r="F754" s="290">
        <f t="shared" si="28"/>
        <v>0</v>
      </c>
    </row>
    <row r="755" spans="1:6" ht="15.75" customHeight="1">
      <c r="A755" s="294" t="s">
        <v>999</v>
      </c>
      <c r="B755" s="288"/>
      <c r="C755" s="351">
        <v>39.9</v>
      </c>
      <c r="D755" s="292" t="s">
        <v>47</v>
      </c>
      <c r="E755" s="398">
        <v>0</v>
      </c>
      <c r="F755" s="290">
        <f t="shared" si="28"/>
        <v>0</v>
      </c>
    </row>
    <row r="756" spans="1:6" ht="15.75" customHeight="1">
      <c r="A756" s="294" t="s">
        <v>67</v>
      </c>
      <c r="B756" s="288"/>
      <c r="C756" s="351">
        <v>13.3</v>
      </c>
      <c r="D756" s="292" t="s">
        <v>47</v>
      </c>
      <c r="E756" s="398">
        <v>0</v>
      </c>
      <c r="F756" s="290">
        <f t="shared" si="28"/>
        <v>0</v>
      </c>
    </row>
    <row r="757" spans="1:6" ht="15.75" customHeight="1">
      <c r="A757" s="294" t="s">
        <v>1000</v>
      </c>
      <c r="B757" s="288"/>
      <c r="C757" s="351">
        <v>858</v>
      </c>
      <c r="D757" s="292" t="s">
        <v>47</v>
      </c>
      <c r="E757" s="398">
        <v>0</v>
      </c>
      <c r="F757" s="290">
        <f t="shared" si="28"/>
        <v>0</v>
      </c>
    </row>
    <row r="758" spans="1:6" ht="15.75" customHeight="1">
      <c r="A758" s="300" t="s">
        <v>163</v>
      </c>
      <c r="B758" s="300"/>
      <c r="C758" s="354">
        <v>1988.3900000000003</v>
      </c>
      <c r="D758" s="320"/>
      <c r="E758" s="402"/>
      <c r="F758" s="301">
        <f>SUM(F721:F757)</f>
        <v>438.4378571428573</v>
      </c>
    </row>
    <row r="759" spans="1:6" ht="15.75" customHeight="1">
      <c r="A759" s="321" t="s">
        <v>162</v>
      </c>
      <c r="B759" s="300"/>
      <c r="C759" s="358">
        <v>5413.29</v>
      </c>
      <c r="D759" s="300"/>
      <c r="E759" s="399"/>
      <c r="F759" s="301">
        <f>F758+F719+F697+F690+F670+F661</f>
        <v>1304.0457142857147</v>
      </c>
    </row>
    <row r="760" spans="1:6" ht="15.75" customHeight="1">
      <c r="A760" s="321" t="s">
        <v>1067</v>
      </c>
      <c r="B760" s="323"/>
      <c r="C760" s="322">
        <f t="shared" ref="C760" si="29">C759+C636+C602</f>
        <v>6616.36</v>
      </c>
      <c r="D760" s="324"/>
      <c r="E760" s="408"/>
      <c r="F760" s="324">
        <f>F759+F636+F602</f>
        <v>1901.1457142857146</v>
      </c>
    </row>
    <row r="761" spans="1:6">
      <c r="A761" s="179" t="s">
        <v>620</v>
      </c>
      <c r="B761" s="180"/>
      <c r="C761" s="360"/>
      <c r="D761" s="180"/>
      <c r="E761" s="409"/>
      <c r="F761" s="221"/>
    </row>
    <row r="762" spans="1:6">
      <c r="A762" s="280" t="s">
        <v>621</v>
      </c>
      <c r="B762" s="180"/>
      <c r="C762" s="360"/>
      <c r="D762" s="180"/>
      <c r="E762" s="409"/>
      <c r="F762" s="221"/>
    </row>
    <row r="763" spans="1:6">
      <c r="A763" s="465" t="s">
        <v>622</v>
      </c>
      <c r="B763" s="465"/>
      <c r="C763" s="465"/>
      <c r="D763" s="465"/>
      <c r="E763" s="465"/>
      <c r="F763" s="465"/>
    </row>
    <row r="764" spans="1:6">
      <c r="A764" s="466" t="s">
        <v>907</v>
      </c>
      <c r="B764" s="466"/>
      <c r="C764" s="466"/>
      <c r="D764" s="466"/>
      <c r="E764" s="466"/>
      <c r="F764" s="466"/>
    </row>
    <row r="765" spans="1:6">
      <c r="A765" s="467" t="s">
        <v>905</v>
      </c>
      <c r="B765" s="467"/>
      <c r="C765" s="467"/>
      <c r="D765" s="467"/>
      <c r="E765" s="467"/>
      <c r="F765" s="467"/>
    </row>
    <row r="766" spans="1:6" ht="47.25">
      <c r="A766" s="25" t="s">
        <v>3</v>
      </c>
      <c r="B766" s="11" t="s">
        <v>4</v>
      </c>
      <c r="C766" s="68" t="s">
        <v>5</v>
      </c>
      <c r="D766" s="12" t="s">
        <v>6</v>
      </c>
      <c r="E766" s="370" t="s">
        <v>7</v>
      </c>
      <c r="F766" s="68" t="s">
        <v>8</v>
      </c>
    </row>
    <row r="767" spans="1:6" ht="15.75">
      <c r="A767" s="26"/>
      <c r="B767" s="19"/>
      <c r="C767" s="69" t="s">
        <v>9</v>
      </c>
      <c r="D767" s="13" t="s">
        <v>10</v>
      </c>
      <c r="E767" s="371" t="s">
        <v>11</v>
      </c>
      <c r="F767" s="69" t="s">
        <v>9</v>
      </c>
    </row>
    <row r="768" spans="1:6" ht="15.75">
      <c r="A768" s="227" t="s">
        <v>514</v>
      </c>
      <c r="B768" s="225" t="s">
        <v>623</v>
      </c>
      <c r="C768" s="345">
        <v>10.01</v>
      </c>
      <c r="D768" s="225" t="s">
        <v>16</v>
      </c>
      <c r="E768" s="386">
        <v>20</v>
      </c>
      <c r="F768" s="226">
        <f>(C768/28)*E768</f>
        <v>7.1499999999999995</v>
      </c>
    </row>
    <row r="769" spans="1:6" ht="15.75">
      <c r="A769" s="227" t="s">
        <v>624</v>
      </c>
      <c r="B769" s="225" t="s">
        <v>625</v>
      </c>
      <c r="C769" s="345">
        <v>111.45</v>
      </c>
      <c r="D769" s="225" t="s">
        <v>16</v>
      </c>
      <c r="E769" s="386">
        <v>20</v>
      </c>
      <c r="F769" s="226">
        <f t="shared" ref="F769:F832" si="30">(C769/28)*E769</f>
        <v>79.607142857142861</v>
      </c>
    </row>
    <row r="770" spans="1:6" ht="15.75">
      <c r="A770" s="227" t="s">
        <v>626</v>
      </c>
      <c r="B770" s="225" t="s">
        <v>627</v>
      </c>
      <c r="C770" s="345">
        <v>12.5</v>
      </c>
      <c r="D770" s="225" t="s">
        <v>47</v>
      </c>
      <c r="E770" s="386"/>
      <c r="F770" s="226">
        <f t="shared" si="30"/>
        <v>0</v>
      </c>
    </row>
    <row r="771" spans="1:6" ht="15.75">
      <c r="A771" s="227" t="s">
        <v>628</v>
      </c>
      <c r="B771" s="225" t="s">
        <v>629</v>
      </c>
      <c r="C771" s="345">
        <v>34.71</v>
      </c>
      <c r="D771" s="225" t="s">
        <v>47</v>
      </c>
      <c r="E771" s="386"/>
      <c r="F771" s="226">
        <f t="shared" si="30"/>
        <v>0</v>
      </c>
    </row>
    <row r="772" spans="1:6" ht="15.75">
      <c r="A772" s="227" t="s">
        <v>630</v>
      </c>
      <c r="B772" s="225"/>
      <c r="C772" s="345">
        <v>2.33</v>
      </c>
      <c r="D772" s="225" t="s">
        <v>21</v>
      </c>
      <c r="E772" s="386">
        <v>4</v>
      </c>
      <c r="F772" s="226">
        <f t="shared" si="30"/>
        <v>0.33285714285714285</v>
      </c>
    </row>
    <row r="773" spans="1:6" ht="15.75">
      <c r="A773" s="227" t="s">
        <v>17</v>
      </c>
      <c r="B773" s="225"/>
      <c r="C773" s="345">
        <v>14.83</v>
      </c>
      <c r="D773" s="225" t="s">
        <v>16</v>
      </c>
      <c r="E773" s="386">
        <v>20</v>
      </c>
      <c r="F773" s="226">
        <f t="shared" si="30"/>
        <v>10.592857142857143</v>
      </c>
    </row>
    <row r="774" spans="1:6" ht="15.75">
      <c r="A774" s="227" t="s">
        <v>596</v>
      </c>
      <c r="B774" s="225" t="s">
        <v>631</v>
      </c>
      <c r="C774" s="345">
        <v>21.02</v>
      </c>
      <c r="D774" s="225" t="s">
        <v>16</v>
      </c>
      <c r="E774" s="386">
        <v>20</v>
      </c>
      <c r="F774" s="226">
        <f t="shared" si="30"/>
        <v>15.014285714285712</v>
      </c>
    </row>
    <row r="775" spans="1:6" ht="15.75">
      <c r="A775" s="227" t="s">
        <v>17</v>
      </c>
      <c r="B775" s="225"/>
      <c r="C775" s="345">
        <v>2.57</v>
      </c>
      <c r="D775" s="225" t="s">
        <v>16</v>
      </c>
      <c r="E775" s="386">
        <v>20</v>
      </c>
      <c r="F775" s="226">
        <f t="shared" si="30"/>
        <v>1.8357142857142854</v>
      </c>
    </row>
    <row r="776" spans="1:6" ht="15.75">
      <c r="A776" s="227" t="s">
        <v>632</v>
      </c>
      <c r="B776" s="225" t="s">
        <v>633</v>
      </c>
      <c r="C776" s="345">
        <v>11.04</v>
      </c>
      <c r="D776" s="225" t="s">
        <v>16</v>
      </c>
      <c r="E776" s="386">
        <v>20</v>
      </c>
      <c r="F776" s="226">
        <f t="shared" si="30"/>
        <v>7.8857142857142843</v>
      </c>
    </row>
    <row r="777" spans="1:6" ht="15.75">
      <c r="A777" s="227" t="s">
        <v>634</v>
      </c>
      <c r="B777" s="225" t="s">
        <v>635</v>
      </c>
      <c r="C777" s="345">
        <v>3.71</v>
      </c>
      <c r="D777" s="225" t="s">
        <v>16</v>
      </c>
      <c r="E777" s="386">
        <v>20</v>
      </c>
      <c r="F777" s="226">
        <f t="shared" si="30"/>
        <v>2.6500000000000004</v>
      </c>
    </row>
    <row r="778" spans="1:6" ht="15.75">
      <c r="A778" s="227" t="s">
        <v>636</v>
      </c>
      <c r="B778" s="225" t="s">
        <v>637</v>
      </c>
      <c r="C778" s="345">
        <v>2.58</v>
      </c>
      <c r="D778" s="225" t="s">
        <v>16</v>
      </c>
      <c r="E778" s="386">
        <v>20</v>
      </c>
      <c r="F778" s="226">
        <f t="shared" si="30"/>
        <v>1.842857142857143</v>
      </c>
    </row>
    <row r="779" spans="1:6" ht="15.75">
      <c r="A779" s="227" t="s">
        <v>638</v>
      </c>
      <c r="B779" s="225" t="s">
        <v>639</v>
      </c>
      <c r="C779" s="345">
        <v>1.51</v>
      </c>
      <c r="D779" s="225" t="s">
        <v>16</v>
      </c>
      <c r="E779" s="386">
        <v>20</v>
      </c>
      <c r="F779" s="226">
        <f t="shared" si="30"/>
        <v>1.0785714285714285</v>
      </c>
    </row>
    <row r="780" spans="1:6" ht="15.75">
      <c r="A780" s="227" t="s">
        <v>640</v>
      </c>
      <c r="B780" s="225" t="s">
        <v>641</v>
      </c>
      <c r="C780" s="345">
        <v>1.17</v>
      </c>
      <c r="D780" s="225" t="s">
        <v>16</v>
      </c>
      <c r="E780" s="386">
        <v>20</v>
      </c>
      <c r="F780" s="226">
        <f t="shared" si="30"/>
        <v>0.83571428571428563</v>
      </c>
    </row>
    <row r="781" spans="1:6" ht="15.75">
      <c r="A781" s="227" t="s">
        <v>17</v>
      </c>
      <c r="B781" s="225" t="s">
        <v>642</v>
      </c>
      <c r="C781" s="345">
        <v>5.01</v>
      </c>
      <c r="D781" s="225" t="s">
        <v>16</v>
      </c>
      <c r="E781" s="386">
        <v>20</v>
      </c>
      <c r="F781" s="226">
        <f t="shared" si="30"/>
        <v>3.5785714285714283</v>
      </c>
    </row>
    <row r="782" spans="1:6" ht="15.75">
      <c r="A782" s="227" t="s">
        <v>17</v>
      </c>
      <c r="B782" s="225" t="s">
        <v>643</v>
      </c>
      <c r="C782" s="345">
        <v>3.55</v>
      </c>
      <c r="D782" s="225" t="s">
        <v>16</v>
      </c>
      <c r="E782" s="386">
        <v>20</v>
      </c>
      <c r="F782" s="226">
        <f t="shared" si="30"/>
        <v>2.5357142857142856</v>
      </c>
    </row>
    <row r="783" spans="1:6" ht="15.75">
      <c r="A783" s="227" t="s">
        <v>644</v>
      </c>
      <c r="B783" s="225" t="s">
        <v>645</v>
      </c>
      <c r="C783" s="345">
        <v>12.1</v>
      </c>
      <c r="D783" s="225" t="s">
        <v>16</v>
      </c>
      <c r="E783" s="386">
        <v>20</v>
      </c>
      <c r="F783" s="226">
        <f t="shared" si="30"/>
        <v>8.6428571428571423</v>
      </c>
    </row>
    <row r="784" spans="1:6" ht="15.75">
      <c r="A784" s="227" t="s">
        <v>646</v>
      </c>
      <c r="B784" s="225" t="s">
        <v>647</v>
      </c>
      <c r="C784" s="345">
        <v>2.29</v>
      </c>
      <c r="D784" s="225" t="s">
        <v>16</v>
      </c>
      <c r="E784" s="386">
        <v>20</v>
      </c>
      <c r="F784" s="226">
        <f t="shared" si="30"/>
        <v>1.6357142857142857</v>
      </c>
    </row>
    <row r="785" spans="1:6" ht="15.75">
      <c r="A785" s="227" t="s">
        <v>648</v>
      </c>
      <c r="B785" s="225" t="s">
        <v>649</v>
      </c>
      <c r="C785" s="345">
        <v>2.38</v>
      </c>
      <c r="D785" s="225" t="s">
        <v>16</v>
      </c>
      <c r="E785" s="386">
        <v>20</v>
      </c>
      <c r="F785" s="226">
        <f t="shared" si="30"/>
        <v>1.6999999999999997</v>
      </c>
    </row>
    <row r="786" spans="1:6" ht="15.75">
      <c r="A786" s="227" t="s">
        <v>638</v>
      </c>
      <c r="B786" s="225" t="s">
        <v>650</v>
      </c>
      <c r="C786" s="345">
        <v>2.8</v>
      </c>
      <c r="D786" s="225" t="s">
        <v>16</v>
      </c>
      <c r="E786" s="386">
        <v>20</v>
      </c>
      <c r="F786" s="226">
        <f t="shared" si="30"/>
        <v>1.9999999999999998</v>
      </c>
    </row>
    <row r="787" spans="1:6" ht="15.75">
      <c r="A787" s="227" t="s">
        <v>640</v>
      </c>
      <c r="B787" s="225" t="s">
        <v>651</v>
      </c>
      <c r="C787" s="345">
        <v>4.62</v>
      </c>
      <c r="D787" s="225" t="s">
        <v>16</v>
      </c>
      <c r="E787" s="386">
        <v>20</v>
      </c>
      <c r="F787" s="226">
        <f t="shared" si="30"/>
        <v>3.3000000000000003</v>
      </c>
    </row>
    <row r="788" spans="1:6" ht="15.75">
      <c r="A788" s="227" t="s">
        <v>638</v>
      </c>
      <c r="B788" s="225" t="s">
        <v>652</v>
      </c>
      <c r="C788" s="345">
        <v>2.8</v>
      </c>
      <c r="D788" s="225" t="s">
        <v>16</v>
      </c>
      <c r="E788" s="386">
        <v>20</v>
      </c>
      <c r="F788" s="226">
        <f t="shared" si="30"/>
        <v>1.9999999999999998</v>
      </c>
    </row>
    <row r="789" spans="1:6" ht="15.75">
      <c r="A789" s="227" t="s">
        <v>640</v>
      </c>
      <c r="B789" s="225" t="s">
        <v>653</v>
      </c>
      <c r="C789" s="345">
        <v>4.62</v>
      </c>
      <c r="D789" s="225" t="s">
        <v>16</v>
      </c>
      <c r="E789" s="386">
        <v>20</v>
      </c>
      <c r="F789" s="226">
        <f t="shared" si="30"/>
        <v>3.3000000000000003</v>
      </c>
    </row>
    <row r="790" spans="1:6" ht="15.75">
      <c r="A790" s="227" t="s">
        <v>654</v>
      </c>
      <c r="B790" s="225" t="s">
        <v>655</v>
      </c>
      <c r="C790" s="345">
        <v>4.2</v>
      </c>
      <c r="D790" s="225" t="s">
        <v>16</v>
      </c>
      <c r="E790" s="386">
        <v>20</v>
      </c>
      <c r="F790" s="226">
        <f t="shared" si="30"/>
        <v>3</v>
      </c>
    </row>
    <row r="791" spans="1:6" ht="15.75">
      <c r="A791" s="227" t="s">
        <v>656</v>
      </c>
      <c r="B791" s="225" t="s">
        <v>657</v>
      </c>
      <c r="C791" s="345">
        <v>2.98</v>
      </c>
      <c r="D791" s="225" t="s">
        <v>47</v>
      </c>
      <c r="E791" s="386"/>
      <c r="F791" s="226">
        <f t="shared" si="30"/>
        <v>0</v>
      </c>
    </row>
    <row r="792" spans="1:6" ht="15.75">
      <c r="A792" s="227" t="s">
        <v>17</v>
      </c>
      <c r="B792" s="225" t="s">
        <v>658</v>
      </c>
      <c r="C792" s="345">
        <v>127.91</v>
      </c>
      <c r="D792" s="225" t="s">
        <v>16</v>
      </c>
      <c r="E792" s="386">
        <v>20</v>
      </c>
      <c r="F792" s="226">
        <f t="shared" si="30"/>
        <v>91.3642857142857</v>
      </c>
    </row>
    <row r="793" spans="1:6" ht="15.75">
      <c r="A793" s="227" t="s">
        <v>659</v>
      </c>
      <c r="B793" s="225" t="s">
        <v>660</v>
      </c>
      <c r="C793" s="345">
        <v>12.5</v>
      </c>
      <c r="D793" s="225" t="s">
        <v>16</v>
      </c>
      <c r="E793" s="386">
        <v>20</v>
      </c>
      <c r="F793" s="226">
        <f t="shared" si="30"/>
        <v>8.9285714285714288</v>
      </c>
    </row>
    <row r="794" spans="1:6" ht="15.75">
      <c r="A794" s="227" t="s">
        <v>638</v>
      </c>
      <c r="B794" s="225" t="s">
        <v>661</v>
      </c>
      <c r="C794" s="345">
        <v>1.4</v>
      </c>
      <c r="D794" s="225" t="s">
        <v>16</v>
      </c>
      <c r="E794" s="386">
        <v>20</v>
      </c>
      <c r="F794" s="226">
        <f t="shared" si="30"/>
        <v>0.99999999999999989</v>
      </c>
    </row>
    <row r="795" spans="1:6" ht="15.75">
      <c r="A795" s="227" t="s">
        <v>640</v>
      </c>
      <c r="B795" s="225" t="s">
        <v>662</v>
      </c>
      <c r="C795" s="345">
        <v>1.1399999999999999</v>
      </c>
      <c r="D795" s="225" t="s">
        <v>16</v>
      </c>
      <c r="E795" s="386">
        <v>20</v>
      </c>
      <c r="F795" s="226">
        <f t="shared" si="30"/>
        <v>0.81428571428571417</v>
      </c>
    </row>
    <row r="796" spans="1:6" ht="15.75">
      <c r="A796" s="227" t="s">
        <v>659</v>
      </c>
      <c r="B796" s="225" t="s">
        <v>663</v>
      </c>
      <c r="C796" s="345">
        <v>13.62</v>
      </c>
      <c r="D796" s="225" t="s">
        <v>16</v>
      </c>
      <c r="E796" s="386">
        <v>20</v>
      </c>
      <c r="F796" s="226">
        <f t="shared" si="30"/>
        <v>9.7285714285714278</v>
      </c>
    </row>
    <row r="797" spans="1:6" ht="15.75">
      <c r="A797" s="227" t="s">
        <v>659</v>
      </c>
      <c r="B797" s="225" t="s">
        <v>664</v>
      </c>
      <c r="C797" s="345">
        <v>14.21</v>
      </c>
      <c r="D797" s="225" t="s">
        <v>16</v>
      </c>
      <c r="E797" s="386">
        <v>20</v>
      </c>
      <c r="F797" s="226">
        <f t="shared" si="30"/>
        <v>10.150000000000002</v>
      </c>
    </row>
    <row r="798" spans="1:6" ht="15.75">
      <c r="A798" s="227" t="s">
        <v>488</v>
      </c>
      <c r="B798" s="225" t="s">
        <v>665</v>
      </c>
      <c r="C798" s="345">
        <v>3.85</v>
      </c>
      <c r="D798" s="225" t="s">
        <v>16</v>
      </c>
      <c r="E798" s="386">
        <v>20</v>
      </c>
      <c r="F798" s="226">
        <f t="shared" si="30"/>
        <v>2.75</v>
      </c>
    </row>
    <row r="799" spans="1:6" ht="15.75">
      <c r="A799" s="227" t="s">
        <v>640</v>
      </c>
      <c r="B799" s="225" t="s">
        <v>666</v>
      </c>
      <c r="C799" s="345">
        <v>1.1399999999999999</v>
      </c>
      <c r="D799" s="225" t="s">
        <v>16</v>
      </c>
      <c r="E799" s="386">
        <v>20</v>
      </c>
      <c r="F799" s="226">
        <f t="shared" si="30"/>
        <v>0.81428571428571417</v>
      </c>
    </row>
    <row r="800" spans="1:6" ht="15.75">
      <c r="A800" s="227" t="s">
        <v>667</v>
      </c>
      <c r="B800" s="225" t="s">
        <v>668</v>
      </c>
      <c r="C800" s="345">
        <v>18.84</v>
      </c>
      <c r="D800" s="225" t="s">
        <v>16</v>
      </c>
      <c r="E800" s="386">
        <v>20</v>
      </c>
      <c r="F800" s="226">
        <f t="shared" si="30"/>
        <v>13.457142857142856</v>
      </c>
    </row>
    <row r="801" spans="1:6" ht="15.75">
      <c r="A801" s="227" t="s">
        <v>669</v>
      </c>
      <c r="B801" s="225" t="s">
        <v>670</v>
      </c>
      <c r="C801" s="345">
        <v>7.66</v>
      </c>
      <c r="D801" s="225" t="s">
        <v>16</v>
      </c>
      <c r="E801" s="386">
        <v>20</v>
      </c>
      <c r="F801" s="226">
        <f t="shared" si="30"/>
        <v>5.4714285714285715</v>
      </c>
    </row>
    <row r="802" spans="1:6" ht="15.75">
      <c r="A802" s="227" t="s">
        <v>671</v>
      </c>
      <c r="B802" s="225" t="s">
        <v>672</v>
      </c>
      <c r="C802" s="345">
        <v>6.47</v>
      </c>
      <c r="D802" s="225" t="s">
        <v>16</v>
      </c>
      <c r="E802" s="386">
        <v>20</v>
      </c>
      <c r="F802" s="226">
        <f t="shared" si="30"/>
        <v>4.621428571428571</v>
      </c>
    </row>
    <row r="803" spans="1:6" ht="15.75">
      <c r="A803" s="227" t="s">
        <v>640</v>
      </c>
      <c r="B803" s="225" t="s">
        <v>673</v>
      </c>
      <c r="C803" s="345">
        <v>1.26</v>
      </c>
      <c r="D803" s="225" t="s">
        <v>16</v>
      </c>
      <c r="E803" s="386">
        <v>20</v>
      </c>
      <c r="F803" s="226">
        <f t="shared" si="30"/>
        <v>0.89999999999999991</v>
      </c>
    </row>
    <row r="804" spans="1:6" ht="15.75">
      <c r="A804" s="227" t="s">
        <v>674</v>
      </c>
      <c r="B804" s="225" t="s">
        <v>675</v>
      </c>
      <c r="C804" s="345">
        <v>1.26</v>
      </c>
      <c r="D804" s="225" t="s">
        <v>16</v>
      </c>
      <c r="E804" s="386">
        <v>20</v>
      </c>
      <c r="F804" s="226">
        <f t="shared" si="30"/>
        <v>0.89999999999999991</v>
      </c>
    </row>
    <row r="805" spans="1:6" ht="15.75">
      <c r="A805" s="227" t="s">
        <v>676</v>
      </c>
      <c r="B805" s="225" t="s">
        <v>677</v>
      </c>
      <c r="C805" s="345">
        <v>18.84</v>
      </c>
      <c r="D805" s="225" t="s">
        <v>16</v>
      </c>
      <c r="E805" s="386">
        <v>20</v>
      </c>
      <c r="F805" s="226">
        <f t="shared" si="30"/>
        <v>13.457142857142856</v>
      </c>
    </row>
    <row r="806" spans="1:6" ht="15.75">
      <c r="A806" s="227" t="s">
        <v>669</v>
      </c>
      <c r="B806" s="225" t="s">
        <v>678</v>
      </c>
      <c r="C806" s="345">
        <v>7.66</v>
      </c>
      <c r="D806" s="225" t="s">
        <v>16</v>
      </c>
      <c r="E806" s="386">
        <v>20</v>
      </c>
      <c r="F806" s="226">
        <f t="shared" si="30"/>
        <v>5.4714285714285715</v>
      </c>
    </row>
    <row r="807" spans="1:6" ht="15.75">
      <c r="A807" s="227" t="s">
        <v>671</v>
      </c>
      <c r="B807" s="225" t="s">
        <v>679</v>
      </c>
      <c r="C807" s="345">
        <v>6.47</v>
      </c>
      <c r="D807" s="225" t="s">
        <v>16</v>
      </c>
      <c r="E807" s="386">
        <v>20</v>
      </c>
      <c r="F807" s="226">
        <f t="shared" si="30"/>
        <v>4.621428571428571</v>
      </c>
    </row>
    <row r="808" spans="1:6" ht="15.75">
      <c r="A808" s="227" t="s">
        <v>640</v>
      </c>
      <c r="B808" s="225" t="s">
        <v>680</v>
      </c>
      <c r="C808" s="345">
        <v>1.26</v>
      </c>
      <c r="D808" s="225" t="s">
        <v>16</v>
      </c>
      <c r="E808" s="386">
        <v>20</v>
      </c>
      <c r="F808" s="226">
        <f t="shared" si="30"/>
        <v>0.89999999999999991</v>
      </c>
    </row>
    <row r="809" spans="1:6" ht="15.75">
      <c r="A809" s="227" t="s">
        <v>674</v>
      </c>
      <c r="B809" s="225" t="s">
        <v>681</v>
      </c>
      <c r="C809" s="345">
        <v>1.26</v>
      </c>
      <c r="D809" s="225" t="s">
        <v>16</v>
      </c>
      <c r="E809" s="386">
        <v>20</v>
      </c>
      <c r="F809" s="226">
        <f t="shared" si="30"/>
        <v>0.89999999999999991</v>
      </c>
    </row>
    <row r="810" spans="1:6" ht="15.75">
      <c r="A810" s="227" t="s">
        <v>676</v>
      </c>
      <c r="B810" s="225" t="s">
        <v>682</v>
      </c>
      <c r="C810" s="345">
        <v>18.84</v>
      </c>
      <c r="D810" s="225" t="s">
        <v>16</v>
      </c>
      <c r="E810" s="386">
        <v>20</v>
      </c>
      <c r="F810" s="226">
        <f t="shared" si="30"/>
        <v>13.457142857142856</v>
      </c>
    </row>
    <row r="811" spans="1:6" ht="15.75">
      <c r="A811" s="227" t="s">
        <v>669</v>
      </c>
      <c r="B811" s="225" t="s">
        <v>683</v>
      </c>
      <c r="C811" s="345">
        <v>7.66</v>
      </c>
      <c r="D811" s="225" t="s">
        <v>16</v>
      </c>
      <c r="E811" s="386">
        <v>20</v>
      </c>
      <c r="F811" s="226">
        <f t="shared" si="30"/>
        <v>5.4714285714285715</v>
      </c>
    </row>
    <row r="812" spans="1:6" ht="15.75">
      <c r="A812" s="227" t="s">
        <v>671</v>
      </c>
      <c r="B812" s="225" t="s">
        <v>684</v>
      </c>
      <c r="C812" s="345">
        <v>6.47</v>
      </c>
      <c r="D812" s="225" t="s">
        <v>16</v>
      </c>
      <c r="E812" s="386">
        <v>20</v>
      </c>
      <c r="F812" s="226">
        <f t="shared" si="30"/>
        <v>4.621428571428571</v>
      </c>
    </row>
    <row r="813" spans="1:6" ht="15.75">
      <c r="A813" s="227" t="s">
        <v>640</v>
      </c>
      <c r="B813" s="225" t="s">
        <v>685</v>
      </c>
      <c r="C813" s="345">
        <v>1.26</v>
      </c>
      <c r="D813" s="225" t="s">
        <v>16</v>
      </c>
      <c r="E813" s="386">
        <v>20</v>
      </c>
      <c r="F813" s="226">
        <f t="shared" si="30"/>
        <v>0.89999999999999991</v>
      </c>
    </row>
    <row r="814" spans="1:6" ht="15.75">
      <c r="A814" s="227" t="s">
        <v>640</v>
      </c>
      <c r="B814" s="225" t="s">
        <v>686</v>
      </c>
      <c r="C814" s="345">
        <v>1.26</v>
      </c>
      <c r="D814" s="225" t="s">
        <v>16</v>
      </c>
      <c r="E814" s="386">
        <v>20</v>
      </c>
      <c r="F814" s="226">
        <f t="shared" si="30"/>
        <v>0.89999999999999991</v>
      </c>
    </row>
    <row r="815" spans="1:6" ht="15.75">
      <c r="A815" s="227" t="s">
        <v>676</v>
      </c>
      <c r="B815" s="225" t="s">
        <v>687</v>
      </c>
      <c r="C815" s="345">
        <v>19.03</v>
      </c>
      <c r="D815" s="225" t="s">
        <v>16</v>
      </c>
      <c r="E815" s="386">
        <v>20</v>
      </c>
      <c r="F815" s="226">
        <f t="shared" si="30"/>
        <v>13.592857142857145</v>
      </c>
    </row>
    <row r="816" spans="1:6" ht="15.75">
      <c r="A816" s="227" t="s">
        <v>669</v>
      </c>
      <c r="B816" s="225" t="s">
        <v>688</v>
      </c>
      <c r="C816" s="345">
        <v>7.66</v>
      </c>
      <c r="D816" s="225" t="s">
        <v>16</v>
      </c>
      <c r="E816" s="386">
        <v>20</v>
      </c>
      <c r="F816" s="226">
        <f t="shared" si="30"/>
        <v>5.4714285714285715</v>
      </c>
    </row>
    <row r="817" spans="1:6" ht="15.75">
      <c r="A817" s="227" t="s">
        <v>671</v>
      </c>
      <c r="B817" s="225" t="s">
        <v>689</v>
      </c>
      <c r="C817" s="345">
        <v>6.49</v>
      </c>
      <c r="D817" s="225" t="s">
        <v>16</v>
      </c>
      <c r="E817" s="386">
        <v>20</v>
      </c>
      <c r="F817" s="226">
        <f t="shared" si="30"/>
        <v>4.6357142857142861</v>
      </c>
    </row>
    <row r="818" spans="1:6" ht="15.75">
      <c r="A818" s="227" t="s">
        <v>640</v>
      </c>
      <c r="B818" s="225" t="s">
        <v>690</v>
      </c>
      <c r="C818" s="345">
        <v>1.26</v>
      </c>
      <c r="D818" s="225" t="s">
        <v>16</v>
      </c>
      <c r="E818" s="386">
        <v>20</v>
      </c>
      <c r="F818" s="226">
        <f t="shared" si="30"/>
        <v>0.89999999999999991</v>
      </c>
    </row>
    <row r="819" spans="1:6" ht="15.75">
      <c r="A819" s="227" t="s">
        <v>640</v>
      </c>
      <c r="B819" s="225" t="s">
        <v>691</v>
      </c>
      <c r="C819" s="345">
        <v>1.26</v>
      </c>
      <c r="D819" s="225" t="s">
        <v>16</v>
      </c>
      <c r="E819" s="386">
        <v>20</v>
      </c>
      <c r="F819" s="226">
        <f t="shared" si="30"/>
        <v>0.89999999999999991</v>
      </c>
    </row>
    <row r="820" spans="1:6" ht="15.75">
      <c r="A820" s="227" t="s">
        <v>903</v>
      </c>
      <c r="B820" s="225" t="s">
        <v>692</v>
      </c>
      <c r="C820" s="345">
        <v>10.199999999999999</v>
      </c>
      <c r="D820" s="225" t="s">
        <v>16</v>
      </c>
      <c r="E820" s="386">
        <v>20</v>
      </c>
      <c r="F820" s="226">
        <f t="shared" si="30"/>
        <v>7.2857142857142856</v>
      </c>
    </row>
    <row r="821" spans="1:6" ht="15.75">
      <c r="A821" s="227" t="s">
        <v>693</v>
      </c>
      <c r="B821" s="225" t="s">
        <v>694</v>
      </c>
      <c r="C821" s="345">
        <v>4.82</v>
      </c>
      <c r="D821" s="225" t="s">
        <v>16</v>
      </c>
      <c r="E821" s="386">
        <v>20</v>
      </c>
      <c r="F821" s="226">
        <f t="shared" si="30"/>
        <v>3.4428571428571431</v>
      </c>
    </row>
    <row r="822" spans="1:6" ht="15.75">
      <c r="A822" s="227" t="s">
        <v>695</v>
      </c>
      <c r="B822" s="225" t="s">
        <v>696</v>
      </c>
      <c r="C822" s="345">
        <v>10.199999999999999</v>
      </c>
      <c r="D822" s="225" t="s">
        <v>16</v>
      </c>
      <c r="E822" s="386">
        <v>20</v>
      </c>
      <c r="F822" s="226">
        <f t="shared" si="30"/>
        <v>7.2857142857142856</v>
      </c>
    </row>
    <row r="823" spans="1:6" ht="15.75">
      <c r="A823" s="227" t="s">
        <v>669</v>
      </c>
      <c r="B823" s="225" t="s">
        <v>697</v>
      </c>
      <c r="C823" s="345">
        <v>2.76</v>
      </c>
      <c r="D823" s="225" t="s">
        <v>16</v>
      </c>
      <c r="E823" s="386">
        <v>20</v>
      </c>
      <c r="F823" s="226">
        <f t="shared" si="30"/>
        <v>1.9714285714285711</v>
      </c>
    </row>
    <row r="824" spans="1:6" ht="15.75">
      <c r="A824" s="227" t="s">
        <v>671</v>
      </c>
      <c r="B824" s="225" t="s">
        <v>698</v>
      </c>
      <c r="C824" s="345">
        <v>6.06</v>
      </c>
      <c r="D824" s="225" t="s">
        <v>16</v>
      </c>
      <c r="E824" s="386">
        <v>20</v>
      </c>
      <c r="F824" s="226">
        <f t="shared" si="30"/>
        <v>4.3285714285714283</v>
      </c>
    </row>
    <row r="825" spans="1:6" ht="15.75">
      <c r="A825" s="227" t="s">
        <v>640</v>
      </c>
      <c r="B825" s="225" t="s">
        <v>699</v>
      </c>
      <c r="C825" s="345">
        <v>1.1399999999999999</v>
      </c>
      <c r="D825" s="225" t="s">
        <v>16</v>
      </c>
      <c r="E825" s="386">
        <v>20</v>
      </c>
      <c r="F825" s="226">
        <f t="shared" si="30"/>
        <v>0.81428571428571417</v>
      </c>
    </row>
    <row r="826" spans="1:6" ht="15.75">
      <c r="A826" s="227" t="s">
        <v>676</v>
      </c>
      <c r="B826" s="225" t="s">
        <v>700</v>
      </c>
      <c r="C826" s="345">
        <v>10.199999999999999</v>
      </c>
      <c r="D826" s="225" t="s">
        <v>16</v>
      </c>
      <c r="E826" s="386">
        <v>20</v>
      </c>
      <c r="F826" s="226">
        <f t="shared" si="30"/>
        <v>7.2857142857142856</v>
      </c>
    </row>
    <row r="827" spans="1:6" ht="15.75">
      <c r="A827" s="227" t="s">
        <v>669</v>
      </c>
      <c r="B827" s="225" t="s">
        <v>701</v>
      </c>
      <c r="C827" s="345">
        <v>2.76</v>
      </c>
      <c r="D827" s="225" t="s">
        <v>16</v>
      </c>
      <c r="E827" s="386">
        <v>20</v>
      </c>
      <c r="F827" s="226">
        <f t="shared" si="30"/>
        <v>1.9714285714285711</v>
      </c>
    </row>
    <row r="828" spans="1:6" ht="15.75">
      <c r="A828" s="227" t="s">
        <v>671</v>
      </c>
      <c r="B828" s="225" t="s">
        <v>702</v>
      </c>
      <c r="C828" s="345">
        <v>6.1</v>
      </c>
      <c r="D828" s="225" t="s">
        <v>16</v>
      </c>
      <c r="E828" s="386">
        <v>20</v>
      </c>
      <c r="F828" s="226">
        <f t="shared" si="30"/>
        <v>4.3571428571428568</v>
      </c>
    </row>
    <row r="829" spans="1:6" ht="15.75">
      <c r="A829" s="227" t="s">
        <v>640</v>
      </c>
      <c r="B829" s="225" t="s">
        <v>703</v>
      </c>
      <c r="C829" s="345">
        <v>1.1399999999999999</v>
      </c>
      <c r="D829" s="225" t="s">
        <v>16</v>
      </c>
      <c r="E829" s="386">
        <v>20</v>
      </c>
      <c r="F829" s="226">
        <f t="shared" si="30"/>
        <v>0.81428571428571417</v>
      </c>
    </row>
    <row r="830" spans="1:6" ht="15.75">
      <c r="A830" s="227" t="s">
        <v>704</v>
      </c>
      <c r="B830" s="225" t="s">
        <v>705</v>
      </c>
      <c r="C830" s="345">
        <v>10.199999999999999</v>
      </c>
      <c r="D830" s="225" t="s">
        <v>16</v>
      </c>
      <c r="E830" s="386">
        <v>20</v>
      </c>
      <c r="F830" s="226">
        <f t="shared" si="30"/>
        <v>7.2857142857142856</v>
      </c>
    </row>
    <row r="831" spans="1:6" ht="15.75">
      <c r="A831" s="227" t="s">
        <v>706</v>
      </c>
      <c r="B831" s="225" t="s">
        <v>707</v>
      </c>
      <c r="C831" s="345">
        <v>4.82</v>
      </c>
      <c r="D831" s="225" t="s">
        <v>16</v>
      </c>
      <c r="E831" s="386">
        <v>20</v>
      </c>
      <c r="F831" s="226">
        <f t="shared" si="30"/>
        <v>3.4428571428571431</v>
      </c>
    </row>
    <row r="832" spans="1:6" ht="15.75">
      <c r="A832" s="227" t="s">
        <v>708</v>
      </c>
      <c r="B832" s="225" t="s">
        <v>709</v>
      </c>
      <c r="C832" s="345">
        <v>1282.78</v>
      </c>
      <c r="D832" s="225" t="s">
        <v>16</v>
      </c>
      <c r="E832" s="386">
        <v>20</v>
      </c>
      <c r="F832" s="226">
        <f t="shared" si="30"/>
        <v>916.2714285714286</v>
      </c>
    </row>
    <row r="833" spans="1:6" ht="15.75">
      <c r="A833" s="227" t="s">
        <v>638</v>
      </c>
      <c r="B833" s="225" t="s">
        <v>710</v>
      </c>
      <c r="C833" s="345">
        <v>3.2</v>
      </c>
      <c r="D833" s="225" t="s">
        <v>16</v>
      </c>
      <c r="E833" s="386">
        <v>20</v>
      </c>
      <c r="F833" s="226">
        <f t="shared" ref="F833:F845" si="31">(C833/28)*E833</f>
        <v>2.285714285714286</v>
      </c>
    </row>
    <row r="834" spans="1:6" ht="15.75">
      <c r="A834" s="227" t="s">
        <v>640</v>
      </c>
      <c r="B834" s="225" t="s">
        <v>711</v>
      </c>
      <c r="C834" s="345">
        <v>5</v>
      </c>
      <c r="D834" s="225" t="s">
        <v>16</v>
      </c>
      <c r="E834" s="386">
        <v>20</v>
      </c>
      <c r="F834" s="226">
        <f t="shared" si="31"/>
        <v>3.5714285714285716</v>
      </c>
    </row>
    <row r="835" spans="1:6" ht="15.75">
      <c r="A835" s="227" t="s">
        <v>638</v>
      </c>
      <c r="B835" s="225" t="s">
        <v>712</v>
      </c>
      <c r="C835" s="345">
        <v>3.53</v>
      </c>
      <c r="D835" s="225" t="s">
        <v>16</v>
      </c>
      <c r="E835" s="386">
        <v>20</v>
      </c>
      <c r="F835" s="226">
        <f t="shared" si="31"/>
        <v>2.5214285714285714</v>
      </c>
    </row>
    <row r="836" spans="1:6" ht="15.75">
      <c r="A836" s="227" t="s">
        <v>640</v>
      </c>
      <c r="B836" s="225" t="s">
        <v>713</v>
      </c>
      <c r="C836" s="345">
        <v>5.52</v>
      </c>
      <c r="D836" s="225" t="s">
        <v>16</v>
      </c>
      <c r="E836" s="386">
        <v>20</v>
      </c>
      <c r="F836" s="226">
        <f t="shared" si="31"/>
        <v>3.9428571428571422</v>
      </c>
    </row>
    <row r="837" spans="1:6" ht="15.75">
      <c r="A837" s="227" t="s">
        <v>714</v>
      </c>
      <c r="B837" s="225" t="s">
        <v>715</v>
      </c>
      <c r="C837" s="345">
        <v>194.22</v>
      </c>
      <c r="D837" s="225" t="s">
        <v>16</v>
      </c>
      <c r="E837" s="386">
        <v>20</v>
      </c>
      <c r="F837" s="226">
        <f t="shared" si="31"/>
        <v>138.72857142857143</v>
      </c>
    </row>
    <row r="838" spans="1:6" ht="15.75">
      <c r="A838" s="227" t="s">
        <v>17</v>
      </c>
      <c r="B838" s="225" t="s">
        <v>716</v>
      </c>
      <c r="C838" s="345">
        <v>3.4</v>
      </c>
      <c r="D838" s="225" t="s">
        <v>16</v>
      </c>
      <c r="E838" s="386">
        <v>20</v>
      </c>
      <c r="F838" s="226">
        <f t="shared" si="31"/>
        <v>2.4285714285714284</v>
      </c>
    </row>
    <row r="839" spans="1:6" ht="15.75">
      <c r="A839" s="227" t="s">
        <v>717</v>
      </c>
      <c r="B839" s="225" t="s">
        <v>718</v>
      </c>
      <c r="C839" s="345">
        <v>11.2</v>
      </c>
      <c r="D839" s="225" t="s">
        <v>16</v>
      </c>
      <c r="E839" s="386">
        <v>20</v>
      </c>
      <c r="F839" s="226">
        <f t="shared" si="31"/>
        <v>7.9999999999999991</v>
      </c>
    </row>
    <row r="840" spans="1:6" ht="15.75">
      <c r="A840" s="227" t="s">
        <v>638</v>
      </c>
      <c r="B840" s="225" t="s">
        <v>719</v>
      </c>
      <c r="C840" s="345">
        <v>1.41</v>
      </c>
      <c r="D840" s="225" t="s">
        <v>16</v>
      </c>
      <c r="E840" s="386">
        <v>20</v>
      </c>
      <c r="F840" s="226">
        <f t="shared" si="31"/>
        <v>1.0071428571428571</v>
      </c>
    </row>
    <row r="841" spans="1:6" ht="15.75">
      <c r="A841" s="227" t="s">
        <v>640</v>
      </c>
      <c r="B841" s="225" t="s">
        <v>720</v>
      </c>
      <c r="C841" s="345">
        <v>1.24</v>
      </c>
      <c r="D841" s="225" t="s">
        <v>16</v>
      </c>
      <c r="E841" s="386">
        <v>20</v>
      </c>
      <c r="F841" s="226">
        <f t="shared" si="31"/>
        <v>0.88571428571428568</v>
      </c>
    </row>
    <row r="842" spans="1:6" ht="15.75">
      <c r="A842" s="227" t="s">
        <v>721</v>
      </c>
      <c r="B842" s="225" t="s">
        <v>722</v>
      </c>
      <c r="C842" s="345">
        <v>37.58</v>
      </c>
      <c r="D842" s="225" t="s">
        <v>16</v>
      </c>
      <c r="E842" s="386">
        <v>20</v>
      </c>
      <c r="F842" s="226">
        <f t="shared" si="31"/>
        <v>26.842857142857142</v>
      </c>
    </row>
    <row r="843" spans="1:6" ht="15.75">
      <c r="A843" s="227" t="s">
        <v>514</v>
      </c>
      <c r="B843" s="225" t="s">
        <v>723</v>
      </c>
      <c r="C843" s="345">
        <v>4.43</v>
      </c>
      <c r="D843" s="225" t="s">
        <v>16</v>
      </c>
      <c r="E843" s="386">
        <v>20</v>
      </c>
      <c r="F843" s="226">
        <f t="shared" si="31"/>
        <v>3.1642857142857137</v>
      </c>
    </row>
    <row r="844" spans="1:6" ht="15.75">
      <c r="A844" s="227" t="s">
        <v>656</v>
      </c>
      <c r="B844" s="225" t="s">
        <v>724</v>
      </c>
      <c r="C844" s="345">
        <v>3.7</v>
      </c>
      <c r="D844" s="225" t="s">
        <v>16</v>
      </c>
      <c r="E844" s="386">
        <v>20</v>
      </c>
      <c r="F844" s="226">
        <f t="shared" si="31"/>
        <v>2.6428571428571428</v>
      </c>
    </row>
    <row r="845" spans="1:6" ht="15.75">
      <c r="A845" s="227" t="s">
        <v>624</v>
      </c>
      <c r="B845" s="225" t="s">
        <v>725</v>
      </c>
      <c r="C845" s="345">
        <v>127.91</v>
      </c>
      <c r="D845" s="225" t="s">
        <v>16</v>
      </c>
      <c r="E845" s="386">
        <v>20</v>
      </c>
      <c r="F845" s="226">
        <f t="shared" si="31"/>
        <v>91.3642857142857</v>
      </c>
    </row>
    <row r="846" spans="1:6" ht="15.75">
      <c r="A846" s="236" t="s">
        <v>619</v>
      </c>
      <c r="B846" s="233"/>
      <c r="C846" s="347">
        <f>SUM(C768:C845)</f>
        <v>2350.2399999999989</v>
      </c>
      <c r="D846" s="233"/>
      <c r="E846" s="391"/>
      <c r="F846" s="234">
        <f>SUM(F768:F845)</f>
        <v>1641.5614285714282</v>
      </c>
    </row>
    <row r="847" spans="1:6" ht="15.75">
      <c r="A847" s="279" t="s">
        <v>615</v>
      </c>
      <c r="B847" s="225"/>
      <c r="C847" s="345"/>
      <c r="D847" s="225"/>
      <c r="E847" s="386"/>
      <c r="F847" s="226"/>
    </row>
    <row r="848" spans="1:6" ht="15.75">
      <c r="A848" s="227" t="s">
        <v>624</v>
      </c>
      <c r="B848" s="225" t="s">
        <v>726</v>
      </c>
      <c r="C848" s="345">
        <v>38.15</v>
      </c>
      <c r="D848" s="225" t="s">
        <v>16</v>
      </c>
      <c r="E848" s="386">
        <v>20</v>
      </c>
      <c r="F848" s="226">
        <f>(C848/28)*E848</f>
        <v>27.25</v>
      </c>
    </row>
    <row r="849" spans="1:6" ht="15.75">
      <c r="A849" s="227" t="s">
        <v>17</v>
      </c>
      <c r="B849" s="225" t="s">
        <v>727</v>
      </c>
      <c r="C849" s="345">
        <v>2.64</v>
      </c>
      <c r="D849" s="225" t="s">
        <v>16</v>
      </c>
      <c r="E849" s="386">
        <v>20</v>
      </c>
      <c r="F849" s="226">
        <f t="shared" ref="F849:F898" si="32">(C849/28)*E849</f>
        <v>1.8857142857142859</v>
      </c>
    </row>
    <row r="850" spans="1:6" ht="15.75">
      <c r="A850" s="227" t="s">
        <v>638</v>
      </c>
      <c r="B850" s="225" t="s">
        <v>728</v>
      </c>
      <c r="C850" s="345">
        <v>1.1399999999999999</v>
      </c>
      <c r="D850" s="225" t="s">
        <v>16</v>
      </c>
      <c r="E850" s="386">
        <v>20</v>
      </c>
      <c r="F850" s="226">
        <f t="shared" si="32"/>
        <v>0.81428571428571417</v>
      </c>
    </row>
    <row r="851" spans="1:6" ht="15.75">
      <c r="A851" s="227" t="s">
        <v>640</v>
      </c>
      <c r="B851" s="225" t="s">
        <v>729</v>
      </c>
      <c r="C851" s="345">
        <v>1.23</v>
      </c>
      <c r="D851" s="225" t="s">
        <v>16</v>
      </c>
      <c r="E851" s="386">
        <v>20</v>
      </c>
      <c r="F851" s="226">
        <f t="shared" si="32"/>
        <v>0.87857142857142856</v>
      </c>
    </row>
    <row r="852" spans="1:6" ht="15.75">
      <c r="A852" s="227" t="s">
        <v>624</v>
      </c>
      <c r="B852" s="225" t="s">
        <v>730</v>
      </c>
      <c r="C852" s="345">
        <v>150.41</v>
      </c>
      <c r="D852" s="225" t="s">
        <v>16</v>
      </c>
      <c r="E852" s="386">
        <v>20</v>
      </c>
      <c r="F852" s="226">
        <f t="shared" si="32"/>
        <v>107.43571428571428</v>
      </c>
    </row>
    <row r="853" spans="1:6" ht="15.75">
      <c r="A853" s="227" t="s">
        <v>656</v>
      </c>
      <c r="B853" s="225" t="s">
        <v>731</v>
      </c>
      <c r="C853" s="345">
        <v>4.7</v>
      </c>
      <c r="D853" s="225" t="s">
        <v>47</v>
      </c>
      <c r="E853" s="386"/>
      <c r="F853" s="226">
        <f t="shared" si="32"/>
        <v>0</v>
      </c>
    </row>
    <row r="854" spans="1:6" ht="15.75">
      <c r="A854" s="227" t="s">
        <v>669</v>
      </c>
      <c r="B854" s="225" t="s">
        <v>732</v>
      </c>
      <c r="C854" s="345">
        <v>5.24</v>
      </c>
      <c r="D854" s="225" t="s">
        <v>16</v>
      </c>
      <c r="E854" s="386">
        <v>20</v>
      </c>
      <c r="F854" s="226">
        <f t="shared" si="32"/>
        <v>3.7428571428571429</v>
      </c>
    </row>
    <row r="855" spans="1:6" ht="15.75">
      <c r="A855" s="227" t="s">
        <v>733</v>
      </c>
      <c r="B855" s="225" t="s">
        <v>734</v>
      </c>
      <c r="C855" s="345">
        <v>5.32</v>
      </c>
      <c r="D855" s="225" t="s">
        <v>16</v>
      </c>
      <c r="E855" s="386">
        <v>20</v>
      </c>
      <c r="F855" s="226">
        <f t="shared" si="32"/>
        <v>3.8</v>
      </c>
    </row>
    <row r="856" spans="1:6" ht="15.75">
      <c r="A856" s="227" t="s">
        <v>733</v>
      </c>
      <c r="B856" s="225" t="s">
        <v>735</v>
      </c>
      <c r="C856" s="345">
        <v>5.09</v>
      </c>
      <c r="D856" s="225" t="s">
        <v>16</v>
      </c>
      <c r="E856" s="386">
        <v>20</v>
      </c>
      <c r="F856" s="226">
        <f t="shared" si="32"/>
        <v>3.6357142857142852</v>
      </c>
    </row>
    <row r="857" spans="1:6" ht="15.75">
      <c r="A857" s="227" t="s">
        <v>736</v>
      </c>
      <c r="B857" s="225" t="s">
        <v>737</v>
      </c>
      <c r="C857" s="345">
        <v>4.92</v>
      </c>
      <c r="D857" s="225" t="s">
        <v>16</v>
      </c>
      <c r="E857" s="386">
        <v>20</v>
      </c>
      <c r="F857" s="226">
        <f t="shared" si="32"/>
        <v>3.5142857142857142</v>
      </c>
    </row>
    <row r="858" spans="1:6" ht="15.75">
      <c r="A858" s="227" t="s">
        <v>669</v>
      </c>
      <c r="B858" s="225" t="s">
        <v>738</v>
      </c>
      <c r="C858" s="345">
        <v>5.66</v>
      </c>
      <c r="D858" s="225" t="s">
        <v>16</v>
      </c>
      <c r="E858" s="386">
        <v>20</v>
      </c>
      <c r="F858" s="226">
        <f t="shared" si="32"/>
        <v>4.0428571428571427</v>
      </c>
    </row>
    <row r="859" spans="1:6" ht="15.75">
      <c r="A859" s="227" t="s">
        <v>736</v>
      </c>
      <c r="B859" s="225" t="s">
        <v>739</v>
      </c>
      <c r="C859" s="345">
        <v>4.8899999999999997</v>
      </c>
      <c r="D859" s="225" t="s">
        <v>16</v>
      </c>
      <c r="E859" s="386">
        <v>20</v>
      </c>
      <c r="F859" s="226">
        <f t="shared" si="32"/>
        <v>3.4928571428571424</v>
      </c>
    </row>
    <row r="860" spans="1:6" ht="15.75">
      <c r="A860" s="227" t="s">
        <v>740</v>
      </c>
      <c r="B860" s="225" t="s">
        <v>741</v>
      </c>
      <c r="C860" s="345">
        <v>5.53</v>
      </c>
      <c r="D860" s="225" t="s">
        <v>16</v>
      </c>
      <c r="E860" s="386">
        <v>20</v>
      </c>
      <c r="F860" s="226">
        <f t="shared" si="32"/>
        <v>3.95</v>
      </c>
    </row>
    <row r="861" spans="1:6" ht="15.75">
      <c r="A861" s="227" t="s">
        <v>17</v>
      </c>
      <c r="B861" s="225" t="s">
        <v>742</v>
      </c>
      <c r="C861" s="345">
        <v>75.5</v>
      </c>
      <c r="D861" s="225" t="s">
        <v>16</v>
      </c>
      <c r="E861" s="386">
        <v>20</v>
      </c>
      <c r="F861" s="226">
        <f t="shared" si="32"/>
        <v>53.928571428571431</v>
      </c>
    </row>
    <row r="862" spans="1:6" ht="15.75">
      <c r="A862" s="227" t="s">
        <v>743</v>
      </c>
      <c r="B862" s="225" t="s">
        <v>744</v>
      </c>
      <c r="C862" s="345">
        <v>1.04</v>
      </c>
      <c r="D862" s="225" t="s">
        <v>16</v>
      </c>
      <c r="E862" s="386">
        <v>20</v>
      </c>
      <c r="F862" s="226">
        <f t="shared" si="32"/>
        <v>0.74285714285714288</v>
      </c>
    </row>
    <row r="863" spans="1:6" ht="15.75">
      <c r="A863" s="227" t="s">
        <v>745</v>
      </c>
      <c r="B863" s="225" t="s">
        <v>746</v>
      </c>
      <c r="C863" s="345">
        <v>1.04</v>
      </c>
      <c r="D863" s="225" t="s">
        <v>16</v>
      </c>
      <c r="E863" s="386">
        <v>20</v>
      </c>
      <c r="F863" s="226">
        <f t="shared" si="32"/>
        <v>0.74285714285714288</v>
      </c>
    </row>
    <row r="864" spans="1:6" ht="15.75">
      <c r="A864" s="227" t="s">
        <v>640</v>
      </c>
      <c r="B864" s="225" t="s">
        <v>747</v>
      </c>
      <c r="C864" s="345">
        <v>1.1399999999999999</v>
      </c>
      <c r="D864" s="225" t="s">
        <v>16</v>
      </c>
      <c r="E864" s="386">
        <v>20</v>
      </c>
      <c r="F864" s="226">
        <f t="shared" si="32"/>
        <v>0.81428571428571417</v>
      </c>
    </row>
    <row r="865" spans="1:6" ht="15.75">
      <c r="A865" s="227" t="s">
        <v>640</v>
      </c>
      <c r="B865" s="225" t="s">
        <v>748</v>
      </c>
      <c r="C865" s="345">
        <v>1.1399999999999999</v>
      </c>
      <c r="D865" s="225" t="s">
        <v>16</v>
      </c>
      <c r="E865" s="386">
        <v>20</v>
      </c>
      <c r="F865" s="226">
        <f t="shared" si="32"/>
        <v>0.81428571428571417</v>
      </c>
    </row>
    <row r="866" spans="1:6" ht="15.75">
      <c r="A866" s="227" t="s">
        <v>749</v>
      </c>
      <c r="B866" s="225" t="s">
        <v>750</v>
      </c>
      <c r="C866" s="345">
        <v>6.5</v>
      </c>
      <c r="D866" s="225" t="s">
        <v>16</v>
      </c>
      <c r="E866" s="386">
        <v>20</v>
      </c>
      <c r="F866" s="226">
        <f t="shared" si="32"/>
        <v>4.6428571428571432</v>
      </c>
    </row>
    <row r="867" spans="1:6" ht="15.75">
      <c r="A867" s="227" t="s">
        <v>749</v>
      </c>
      <c r="B867" s="225" t="s">
        <v>751</v>
      </c>
      <c r="C867" s="345">
        <v>6.89</v>
      </c>
      <c r="D867" s="225" t="s">
        <v>16</v>
      </c>
      <c r="E867" s="386">
        <v>20</v>
      </c>
      <c r="F867" s="226">
        <f t="shared" si="32"/>
        <v>4.9214285714285708</v>
      </c>
    </row>
    <row r="868" spans="1:6" ht="15.75">
      <c r="A868" s="227" t="s">
        <v>671</v>
      </c>
      <c r="B868" s="225" t="s">
        <v>752</v>
      </c>
      <c r="C868" s="345">
        <v>5.37</v>
      </c>
      <c r="D868" s="225" t="s">
        <v>16</v>
      </c>
      <c r="E868" s="386">
        <v>20</v>
      </c>
      <c r="F868" s="226">
        <f t="shared" si="32"/>
        <v>3.8357142857142854</v>
      </c>
    </row>
    <row r="869" spans="1:6" ht="15.75">
      <c r="A869" s="227" t="s">
        <v>671</v>
      </c>
      <c r="B869" s="225" t="s">
        <v>753</v>
      </c>
      <c r="C869" s="345">
        <v>6.91</v>
      </c>
      <c r="D869" s="225" t="s">
        <v>16</v>
      </c>
      <c r="E869" s="386">
        <v>20</v>
      </c>
      <c r="F869" s="226">
        <f t="shared" si="32"/>
        <v>4.9357142857142859</v>
      </c>
    </row>
    <row r="870" spans="1:6" ht="15.75">
      <c r="A870" s="227" t="s">
        <v>754</v>
      </c>
      <c r="B870" s="225" t="s">
        <v>755</v>
      </c>
      <c r="C870" s="345">
        <v>8.82</v>
      </c>
      <c r="D870" s="225" t="s">
        <v>16</v>
      </c>
      <c r="E870" s="386">
        <v>20</v>
      </c>
      <c r="F870" s="226">
        <f t="shared" si="32"/>
        <v>6.3</v>
      </c>
    </row>
    <row r="871" spans="1:6" ht="15.75">
      <c r="A871" s="227" t="s">
        <v>756</v>
      </c>
      <c r="B871" s="225" t="s">
        <v>757</v>
      </c>
      <c r="C871" s="345">
        <v>13.66</v>
      </c>
      <c r="D871" s="225" t="s">
        <v>16</v>
      </c>
      <c r="E871" s="386">
        <v>20</v>
      </c>
      <c r="F871" s="226">
        <f t="shared" si="32"/>
        <v>9.757142857142858</v>
      </c>
    </row>
    <row r="872" spans="1:6" ht="15.75">
      <c r="A872" s="227" t="s">
        <v>758</v>
      </c>
      <c r="B872" s="225" t="s">
        <v>759</v>
      </c>
      <c r="C872" s="345">
        <v>5.84</v>
      </c>
      <c r="D872" s="225" t="s">
        <v>16</v>
      </c>
      <c r="E872" s="386">
        <v>20</v>
      </c>
      <c r="F872" s="226">
        <f t="shared" si="32"/>
        <v>4.1714285714285717</v>
      </c>
    </row>
    <row r="873" spans="1:6" ht="15.75">
      <c r="A873" s="227" t="s">
        <v>758</v>
      </c>
      <c r="B873" s="225" t="s">
        <v>760</v>
      </c>
      <c r="C873" s="345">
        <v>5.84</v>
      </c>
      <c r="D873" s="225" t="s">
        <v>16</v>
      </c>
      <c r="E873" s="386">
        <v>20</v>
      </c>
      <c r="F873" s="226">
        <f t="shared" si="32"/>
        <v>4.1714285714285717</v>
      </c>
    </row>
    <row r="874" spans="1:6" ht="15.75">
      <c r="A874" s="227" t="s">
        <v>667</v>
      </c>
      <c r="B874" s="225" t="s">
        <v>761</v>
      </c>
      <c r="C874" s="345">
        <v>16.260000000000002</v>
      </c>
      <c r="D874" s="225" t="s">
        <v>16</v>
      </c>
      <c r="E874" s="386">
        <v>20</v>
      </c>
      <c r="F874" s="226">
        <f t="shared" si="32"/>
        <v>11.614285714285714</v>
      </c>
    </row>
    <row r="875" spans="1:6" ht="15.75">
      <c r="A875" s="227" t="s">
        <v>762</v>
      </c>
      <c r="B875" s="225" t="s">
        <v>763</v>
      </c>
      <c r="C875" s="345">
        <v>1.17</v>
      </c>
      <c r="D875" s="225" t="s">
        <v>16</v>
      </c>
      <c r="E875" s="386">
        <v>20</v>
      </c>
      <c r="F875" s="226">
        <f t="shared" si="32"/>
        <v>0.83571428571428563</v>
      </c>
    </row>
    <row r="876" spans="1:6" ht="15.75">
      <c r="A876" s="227" t="s">
        <v>762</v>
      </c>
      <c r="B876" s="225" t="s">
        <v>764</v>
      </c>
      <c r="C876" s="345">
        <v>1.17</v>
      </c>
      <c r="D876" s="225" t="s">
        <v>16</v>
      </c>
      <c r="E876" s="386">
        <v>20</v>
      </c>
      <c r="F876" s="226">
        <f t="shared" si="32"/>
        <v>0.83571428571428563</v>
      </c>
    </row>
    <row r="877" spans="1:6" ht="15.75">
      <c r="A877" s="227" t="s">
        <v>671</v>
      </c>
      <c r="B877" s="225" t="s">
        <v>765</v>
      </c>
      <c r="C877" s="345">
        <v>6.58</v>
      </c>
      <c r="D877" s="225" t="s">
        <v>16</v>
      </c>
      <c r="E877" s="386">
        <v>20</v>
      </c>
      <c r="F877" s="226">
        <f t="shared" si="32"/>
        <v>4.7</v>
      </c>
    </row>
    <row r="878" spans="1:6" ht="15.75">
      <c r="A878" s="227" t="s">
        <v>640</v>
      </c>
      <c r="B878" s="225" t="s">
        <v>766</v>
      </c>
      <c r="C878" s="345">
        <v>1.24</v>
      </c>
      <c r="D878" s="225" t="s">
        <v>16</v>
      </c>
      <c r="E878" s="386">
        <v>20</v>
      </c>
      <c r="F878" s="226">
        <f t="shared" si="32"/>
        <v>0.88571428571428568</v>
      </c>
    </row>
    <row r="879" spans="1:6" ht="15.75">
      <c r="A879" s="227" t="s">
        <v>676</v>
      </c>
      <c r="B879" s="225" t="s">
        <v>767</v>
      </c>
      <c r="C879" s="345">
        <v>18.98</v>
      </c>
      <c r="D879" s="225" t="s">
        <v>16</v>
      </c>
      <c r="E879" s="386">
        <v>20</v>
      </c>
      <c r="F879" s="226">
        <f t="shared" si="32"/>
        <v>13.557142857142857</v>
      </c>
    </row>
    <row r="880" spans="1:6" ht="15.75">
      <c r="A880" s="227" t="s">
        <v>745</v>
      </c>
      <c r="B880" s="225" t="s">
        <v>768</v>
      </c>
      <c r="C880" s="345">
        <v>1.17</v>
      </c>
      <c r="D880" s="225" t="s">
        <v>16</v>
      </c>
      <c r="E880" s="386">
        <v>20</v>
      </c>
      <c r="F880" s="226">
        <f t="shared" si="32"/>
        <v>0.83571428571428563</v>
      </c>
    </row>
    <row r="881" spans="1:6" ht="15.75">
      <c r="A881" s="227" t="s">
        <v>769</v>
      </c>
      <c r="B881" s="225" t="s">
        <v>770</v>
      </c>
      <c r="C881" s="345">
        <v>1.17</v>
      </c>
      <c r="D881" s="225" t="s">
        <v>16</v>
      </c>
      <c r="E881" s="386">
        <v>20</v>
      </c>
      <c r="F881" s="226">
        <f t="shared" si="32"/>
        <v>0.83571428571428563</v>
      </c>
    </row>
    <row r="882" spans="1:6" ht="15.75">
      <c r="A882" s="227" t="s">
        <v>671</v>
      </c>
      <c r="B882" s="225" t="s">
        <v>771</v>
      </c>
      <c r="C882" s="345">
        <v>6.72</v>
      </c>
      <c r="D882" s="225" t="s">
        <v>16</v>
      </c>
      <c r="E882" s="386">
        <v>20</v>
      </c>
      <c r="F882" s="226">
        <f t="shared" si="32"/>
        <v>4.8</v>
      </c>
    </row>
    <row r="883" spans="1:6" ht="15.75">
      <c r="A883" s="227" t="s">
        <v>640</v>
      </c>
      <c r="B883" s="225" t="s">
        <v>772</v>
      </c>
      <c r="C883" s="345">
        <v>1.24</v>
      </c>
      <c r="D883" s="225" t="s">
        <v>16</v>
      </c>
      <c r="E883" s="386">
        <v>20</v>
      </c>
      <c r="F883" s="226">
        <f t="shared" si="32"/>
        <v>0.88571428571428568</v>
      </c>
    </row>
    <row r="884" spans="1:6" ht="15.75">
      <c r="A884" s="227" t="s">
        <v>773</v>
      </c>
      <c r="B884" s="225" t="s">
        <v>774</v>
      </c>
      <c r="C884" s="345">
        <v>94.65</v>
      </c>
      <c r="D884" s="225" t="s">
        <v>16</v>
      </c>
      <c r="E884" s="386">
        <v>20</v>
      </c>
      <c r="F884" s="226">
        <f t="shared" si="32"/>
        <v>67.607142857142861</v>
      </c>
    </row>
    <row r="885" spans="1:6" ht="15.75">
      <c r="A885" s="227" t="s">
        <v>775</v>
      </c>
      <c r="B885" s="225" t="s">
        <v>776</v>
      </c>
      <c r="C885" s="345">
        <v>15.11</v>
      </c>
      <c r="D885" s="225" t="s">
        <v>16</v>
      </c>
      <c r="E885" s="386">
        <v>20</v>
      </c>
      <c r="F885" s="226">
        <f t="shared" si="32"/>
        <v>10.792857142857141</v>
      </c>
    </row>
    <row r="886" spans="1:6" ht="15.75">
      <c r="A886" s="227" t="s">
        <v>777</v>
      </c>
      <c r="B886" s="225" t="s">
        <v>778</v>
      </c>
      <c r="C886" s="345">
        <v>3.06</v>
      </c>
      <c r="D886" s="225" t="s">
        <v>16</v>
      </c>
      <c r="E886" s="386">
        <v>20</v>
      </c>
      <c r="F886" s="226">
        <f t="shared" si="32"/>
        <v>2.1857142857142859</v>
      </c>
    </row>
    <row r="887" spans="1:6" ht="15.75">
      <c r="A887" s="227" t="s">
        <v>17</v>
      </c>
      <c r="B887" s="225" t="s">
        <v>779</v>
      </c>
      <c r="C887" s="345">
        <v>34.9</v>
      </c>
      <c r="D887" s="225" t="s">
        <v>16</v>
      </c>
      <c r="E887" s="386">
        <v>20</v>
      </c>
      <c r="F887" s="226">
        <f t="shared" si="32"/>
        <v>24.928571428571431</v>
      </c>
    </row>
    <row r="888" spans="1:6" ht="15.75">
      <c r="A888" s="227" t="s">
        <v>780</v>
      </c>
      <c r="B888" s="225" t="s">
        <v>781</v>
      </c>
      <c r="C888" s="345">
        <v>3.45</v>
      </c>
      <c r="D888" s="225" t="s">
        <v>47</v>
      </c>
      <c r="E888" s="386"/>
      <c r="F888" s="226">
        <f t="shared" si="32"/>
        <v>0</v>
      </c>
    </row>
    <row r="889" spans="1:6" ht="15.75">
      <c r="A889" s="227" t="s">
        <v>780</v>
      </c>
      <c r="B889" s="225" t="s">
        <v>782</v>
      </c>
      <c r="C889" s="345">
        <v>3.42</v>
      </c>
      <c r="D889" s="225" t="s">
        <v>47</v>
      </c>
      <c r="E889" s="386"/>
      <c r="F889" s="226">
        <f t="shared" si="32"/>
        <v>0</v>
      </c>
    </row>
    <row r="890" spans="1:6" ht="15.75">
      <c r="A890" s="227" t="s">
        <v>780</v>
      </c>
      <c r="B890" s="225" t="s">
        <v>783</v>
      </c>
      <c r="C890" s="345">
        <v>3.41</v>
      </c>
      <c r="D890" s="225" t="s">
        <v>47</v>
      </c>
      <c r="E890" s="386"/>
      <c r="F890" s="226">
        <f t="shared" si="32"/>
        <v>0</v>
      </c>
    </row>
    <row r="891" spans="1:6" ht="15.75">
      <c r="A891" s="227" t="s">
        <v>780</v>
      </c>
      <c r="B891" s="225" t="s">
        <v>784</v>
      </c>
      <c r="C891" s="345">
        <v>3.37</v>
      </c>
      <c r="D891" s="225" t="s">
        <v>47</v>
      </c>
      <c r="E891" s="386"/>
      <c r="F891" s="226">
        <f t="shared" si="32"/>
        <v>0</v>
      </c>
    </row>
    <row r="892" spans="1:6" ht="15.75">
      <c r="A892" s="227" t="s">
        <v>780</v>
      </c>
      <c r="B892" s="225" t="s">
        <v>785</v>
      </c>
      <c r="C892" s="345">
        <v>3.42</v>
      </c>
      <c r="D892" s="225" t="s">
        <v>47</v>
      </c>
      <c r="E892" s="386"/>
      <c r="F892" s="226">
        <f t="shared" si="32"/>
        <v>0</v>
      </c>
    </row>
    <row r="893" spans="1:6" ht="15.75">
      <c r="A893" s="227" t="s">
        <v>786</v>
      </c>
      <c r="B893" s="225" t="s">
        <v>787</v>
      </c>
      <c r="C893" s="345">
        <v>9.94</v>
      </c>
      <c r="D893" s="225" t="s">
        <v>47</v>
      </c>
      <c r="E893" s="386"/>
      <c r="F893" s="226">
        <f t="shared" si="32"/>
        <v>0</v>
      </c>
    </row>
    <row r="894" spans="1:6" ht="15.75">
      <c r="A894" s="227" t="s">
        <v>640</v>
      </c>
      <c r="B894" s="225" t="s">
        <v>788</v>
      </c>
      <c r="C894" s="345">
        <v>1.62</v>
      </c>
      <c r="D894" s="225" t="s">
        <v>16</v>
      </c>
      <c r="E894" s="386">
        <v>20</v>
      </c>
      <c r="F894" s="226">
        <f t="shared" si="32"/>
        <v>1.1571428571428573</v>
      </c>
    </row>
    <row r="895" spans="1:6" ht="15.75">
      <c r="A895" s="227" t="s">
        <v>669</v>
      </c>
      <c r="B895" s="225" t="s">
        <v>789</v>
      </c>
      <c r="C895" s="345">
        <v>2.13</v>
      </c>
      <c r="D895" s="225" t="s">
        <v>16</v>
      </c>
      <c r="E895" s="386">
        <v>20</v>
      </c>
      <c r="F895" s="226">
        <f t="shared" si="32"/>
        <v>1.5214285714285714</v>
      </c>
    </row>
    <row r="896" spans="1:6" ht="15.75">
      <c r="A896" s="227" t="s">
        <v>669</v>
      </c>
      <c r="B896" s="225" t="s">
        <v>790</v>
      </c>
      <c r="C896" s="345">
        <v>2.13</v>
      </c>
      <c r="D896" s="225" t="s">
        <v>16</v>
      </c>
      <c r="E896" s="386">
        <v>20</v>
      </c>
      <c r="F896" s="226">
        <f t="shared" si="32"/>
        <v>1.5214285714285714</v>
      </c>
    </row>
    <row r="897" spans="1:6" ht="15.75">
      <c r="A897" s="227" t="s">
        <v>640</v>
      </c>
      <c r="B897" s="225" t="s">
        <v>791</v>
      </c>
      <c r="C897" s="345">
        <v>1.24</v>
      </c>
      <c r="D897" s="225" t="s">
        <v>16</v>
      </c>
      <c r="E897" s="386">
        <v>20</v>
      </c>
      <c r="F897" s="226">
        <f t="shared" si="32"/>
        <v>0.88571428571428568</v>
      </c>
    </row>
    <row r="898" spans="1:6" ht="15.75">
      <c r="A898" s="227" t="s">
        <v>17</v>
      </c>
      <c r="B898" s="225" t="s">
        <v>792</v>
      </c>
      <c r="C898" s="345">
        <v>17.52</v>
      </c>
      <c r="D898" s="225" t="s">
        <v>16</v>
      </c>
      <c r="E898" s="386">
        <v>20</v>
      </c>
      <c r="F898" s="226">
        <f t="shared" si="32"/>
        <v>12.514285714285712</v>
      </c>
    </row>
    <row r="899" spans="1:6" ht="15.75">
      <c r="A899" s="269" t="s">
        <v>619</v>
      </c>
      <c r="B899" s="233"/>
      <c r="C899" s="347">
        <f>SUM(C848:C898)</f>
        <v>629.67999999999995</v>
      </c>
      <c r="D899" s="233"/>
      <c r="E899" s="391"/>
      <c r="F899" s="234">
        <f>SUM(F848:F898)</f>
        <v>427.12142857142862</v>
      </c>
    </row>
    <row r="900" spans="1:6" ht="15.75">
      <c r="A900" s="279" t="s">
        <v>279</v>
      </c>
      <c r="B900" s="225"/>
      <c r="C900" s="345"/>
      <c r="D900" s="225"/>
      <c r="E900" s="386"/>
      <c r="F900" s="226"/>
    </row>
    <row r="901" spans="1:6" ht="15.75">
      <c r="A901" s="227" t="s">
        <v>624</v>
      </c>
      <c r="B901" s="225"/>
      <c r="C901" s="345">
        <v>240.1</v>
      </c>
      <c r="D901" s="225" t="s">
        <v>16</v>
      </c>
      <c r="E901" s="386">
        <v>20</v>
      </c>
      <c r="F901" s="226">
        <f>(C901/28)*E901</f>
        <v>171.5</v>
      </c>
    </row>
    <row r="902" spans="1:6" ht="15.75">
      <c r="A902" s="227" t="s">
        <v>793</v>
      </c>
      <c r="B902" s="225"/>
      <c r="C902" s="345">
        <v>2.6</v>
      </c>
      <c r="D902" s="225" t="s">
        <v>47</v>
      </c>
      <c r="E902" s="386"/>
      <c r="F902" s="226">
        <f t="shared" ref="F902:F904" si="33">(C902/28)*E902</f>
        <v>0</v>
      </c>
    </row>
    <row r="903" spans="1:6" ht="15.75">
      <c r="A903" s="227" t="s">
        <v>740</v>
      </c>
      <c r="B903" s="225"/>
      <c r="C903" s="345">
        <v>3.95</v>
      </c>
      <c r="D903" s="225" t="s">
        <v>47</v>
      </c>
      <c r="E903" s="386"/>
      <c r="F903" s="226">
        <f t="shared" si="33"/>
        <v>0</v>
      </c>
    </row>
    <row r="904" spans="1:6" ht="15.75">
      <c r="A904" s="227" t="s">
        <v>794</v>
      </c>
      <c r="B904" s="225"/>
      <c r="C904" s="345">
        <v>376.27</v>
      </c>
      <c r="D904" s="225" t="s">
        <v>16</v>
      </c>
      <c r="E904" s="386">
        <v>20</v>
      </c>
      <c r="F904" s="226">
        <f t="shared" si="33"/>
        <v>268.76428571428568</v>
      </c>
    </row>
    <row r="905" spans="1:6" ht="15.75">
      <c r="A905" s="269" t="s">
        <v>619</v>
      </c>
      <c r="B905" s="233"/>
      <c r="C905" s="347">
        <f>SUM(C901:C904)</f>
        <v>622.91999999999996</v>
      </c>
      <c r="D905" s="233"/>
      <c r="E905" s="391"/>
      <c r="F905" s="234">
        <f>SUM(F901:F904)</f>
        <v>440.26428571428568</v>
      </c>
    </row>
    <row r="906" spans="1:6" ht="15.75">
      <c r="A906" s="243" t="s">
        <v>908</v>
      </c>
      <c r="B906" s="233"/>
      <c r="C906" s="347">
        <f>SUM(C768:C800,C801:C845,C848:C898,C901:C904)</f>
        <v>3602.8399999999974</v>
      </c>
      <c r="D906" s="233"/>
      <c r="E906" s="391"/>
      <c r="F906" s="234">
        <f>SUM(F905,F899,F846,)</f>
        <v>2508.9471428571424</v>
      </c>
    </row>
    <row r="907" spans="1:6" ht="15.75">
      <c r="A907" s="237" t="s">
        <v>904</v>
      </c>
      <c r="B907" s="238"/>
      <c r="C907" s="344"/>
      <c r="D907" s="238"/>
      <c r="E907" s="385"/>
      <c r="F907" s="244"/>
    </row>
    <row r="908" spans="1:6" ht="15.75">
      <c r="A908" s="240" t="s">
        <v>906</v>
      </c>
      <c r="B908" s="238"/>
      <c r="C908" s="344"/>
      <c r="D908" s="238"/>
      <c r="E908" s="385"/>
      <c r="F908" s="244"/>
    </row>
    <row r="909" spans="1:6" ht="15.75">
      <c r="A909" s="468" t="s">
        <v>1060</v>
      </c>
      <c r="B909" s="468"/>
      <c r="C909" s="468"/>
      <c r="D909" s="468"/>
      <c r="E909" s="468"/>
      <c r="F909" s="468"/>
    </row>
    <row r="910" spans="1:6" ht="15.75">
      <c r="A910" s="462" t="s">
        <v>949</v>
      </c>
      <c r="B910" s="462"/>
      <c r="C910" s="462"/>
      <c r="D910" s="462"/>
      <c r="E910" s="462"/>
      <c r="F910" s="462"/>
    </row>
    <row r="911" spans="1:6" ht="47.25">
      <c r="A911" s="25" t="s">
        <v>3</v>
      </c>
      <c r="B911" s="11" t="s">
        <v>4</v>
      </c>
      <c r="C911" s="68" t="s">
        <v>5</v>
      </c>
      <c r="D911" s="12" t="s">
        <v>6</v>
      </c>
      <c r="E911" s="370" t="s">
        <v>7</v>
      </c>
      <c r="F911" s="68" t="s">
        <v>8</v>
      </c>
    </row>
    <row r="912" spans="1:6" ht="15.75">
      <c r="A912" s="26"/>
      <c r="B912" s="19"/>
      <c r="C912" s="69" t="s">
        <v>9</v>
      </c>
      <c r="D912" s="13" t="s">
        <v>10</v>
      </c>
      <c r="E912" s="371" t="s">
        <v>11</v>
      </c>
      <c r="F912" s="69" t="s">
        <v>9</v>
      </c>
    </row>
    <row r="913" spans="1:6" ht="15.75">
      <c r="A913" s="278" t="s">
        <v>24</v>
      </c>
      <c r="B913" s="225"/>
      <c r="C913" s="345"/>
      <c r="D913" s="225"/>
      <c r="E913" s="386"/>
      <c r="F913" s="226"/>
    </row>
    <row r="914" spans="1:6" ht="15.75">
      <c r="A914" s="227" t="s">
        <v>795</v>
      </c>
      <c r="B914" s="225" t="s">
        <v>796</v>
      </c>
      <c r="C914" s="345">
        <v>16.559999999999999</v>
      </c>
      <c r="D914" s="225" t="s">
        <v>16</v>
      </c>
      <c r="E914" s="386">
        <v>20</v>
      </c>
      <c r="F914" s="226">
        <f>(C914/28)*E914</f>
        <v>11.828571428571429</v>
      </c>
    </row>
    <row r="915" spans="1:6" ht="15.75">
      <c r="A915" s="227" t="s">
        <v>797</v>
      </c>
      <c r="B915" s="225" t="s">
        <v>798</v>
      </c>
      <c r="C915" s="345">
        <v>83.11</v>
      </c>
      <c r="D915" s="225" t="s">
        <v>16</v>
      </c>
      <c r="E915" s="386">
        <v>20</v>
      </c>
      <c r="F915" s="226">
        <f t="shared" ref="F915:F955" si="34">(C915/28)*E915</f>
        <v>59.364285714285714</v>
      </c>
    </row>
    <row r="916" spans="1:6" ht="15.75">
      <c r="A916" s="227" t="s">
        <v>799</v>
      </c>
      <c r="B916" s="225" t="s">
        <v>800</v>
      </c>
      <c r="C916" s="345">
        <v>78.45</v>
      </c>
      <c r="D916" s="225" t="s">
        <v>16</v>
      </c>
      <c r="E916" s="386">
        <v>20</v>
      </c>
      <c r="F916" s="226">
        <f t="shared" si="34"/>
        <v>56.035714285714285</v>
      </c>
    </row>
    <row r="917" spans="1:6" ht="15.75">
      <c r="A917" s="227" t="s">
        <v>18</v>
      </c>
      <c r="B917" s="225" t="s">
        <v>801</v>
      </c>
      <c r="C917" s="345">
        <v>11.67</v>
      </c>
      <c r="D917" s="225" t="s">
        <v>16</v>
      </c>
      <c r="E917" s="386">
        <v>20</v>
      </c>
      <c r="F917" s="226">
        <f t="shared" si="34"/>
        <v>8.3357142857142854</v>
      </c>
    </row>
    <row r="918" spans="1:6" ht="15.75">
      <c r="A918" s="227" t="s">
        <v>18</v>
      </c>
      <c r="B918" s="225" t="s">
        <v>802</v>
      </c>
      <c r="C918" s="345">
        <v>12.69</v>
      </c>
      <c r="D918" s="225" t="s">
        <v>16</v>
      </c>
      <c r="E918" s="386">
        <v>20</v>
      </c>
      <c r="F918" s="226">
        <f t="shared" si="34"/>
        <v>9.0642857142857132</v>
      </c>
    </row>
    <row r="919" spans="1:6" ht="15.75">
      <c r="A919" s="227" t="s">
        <v>803</v>
      </c>
      <c r="B919" s="225" t="s">
        <v>804</v>
      </c>
      <c r="C919" s="345">
        <v>4.75</v>
      </c>
      <c r="D919" s="225" t="s">
        <v>16</v>
      </c>
      <c r="E919" s="386">
        <v>20</v>
      </c>
      <c r="F919" s="226">
        <f t="shared" si="34"/>
        <v>3.3928571428571432</v>
      </c>
    </row>
    <row r="920" spans="1:6" ht="15.75">
      <c r="A920" s="227" t="s">
        <v>805</v>
      </c>
      <c r="B920" s="225" t="s">
        <v>806</v>
      </c>
      <c r="C920" s="345">
        <v>15.15</v>
      </c>
      <c r="D920" s="225" t="s">
        <v>16</v>
      </c>
      <c r="E920" s="386">
        <v>20</v>
      </c>
      <c r="F920" s="226">
        <f t="shared" si="34"/>
        <v>10.821428571428571</v>
      </c>
    </row>
    <row r="921" spans="1:6" ht="15.75">
      <c r="A921" s="227" t="s">
        <v>807</v>
      </c>
      <c r="B921" s="225" t="s">
        <v>808</v>
      </c>
      <c r="C921" s="345">
        <v>45.09</v>
      </c>
      <c r="D921" s="225" t="s">
        <v>16</v>
      </c>
      <c r="E921" s="386">
        <v>20</v>
      </c>
      <c r="F921" s="226">
        <f t="shared" si="34"/>
        <v>32.207142857142863</v>
      </c>
    </row>
    <row r="922" spans="1:6" ht="15.75">
      <c r="A922" s="227" t="s">
        <v>809</v>
      </c>
      <c r="B922" s="225" t="s">
        <v>810</v>
      </c>
      <c r="C922" s="345">
        <v>3.07</v>
      </c>
      <c r="D922" s="225" t="s">
        <v>16</v>
      </c>
      <c r="E922" s="386">
        <v>20</v>
      </c>
      <c r="F922" s="226">
        <f t="shared" si="34"/>
        <v>2.1928571428571426</v>
      </c>
    </row>
    <row r="923" spans="1:6" ht="15.75">
      <c r="A923" s="227" t="s">
        <v>809</v>
      </c>
      <c r="B923" s="225" t="s">
        <v>811</v>
      </c>
      <c r="C923" s="345">
        <v>5.53</v>
      </c>
      <c r="D923" s="225" t="s">
        <v>16</v>
      </c>
      <c r="E923" s="386">
        <v>20</v>
      </c>
      <c r="F923" s="226">
        <f t="shared" si="34"/>
        <v>3.95</v>
      </c>
    </row>
    <row r="924" spans="1:6" ht="15.75">
      <c r="A924" s="227" t="s">
        <v>812</v>
      </c>
      <c r="B924" s="225" t="s">
        <v>813</v>
      </c>
      <c r="C924" s="345">
        <v>5.36</v>
      </c>
      <c r="D924" s="225" t="s">
        <v>47</v>
      </c>
      <c r="E924" s="386"/>
      <c r="F924" s="226">
        <f t="shared" si="34"/>
        <v>0</v>
      </c>
    </row>
    <row r="925" spans="1:6" ht="15.75">
      <c r="A925" s="227" t="s">
        <v>814</v>
      </c>
      <c r="B925" s="225" t="s">
        <v>815</v>
      </c>
      <c r="C925" s="345">
        <v>19.84</v>
      </c>
      <c r="D925" s="225" t="s">
        <v>16</v>
      </c>
      <c r="E925" s="386">
        <v>20</v>
      </c>
      <c r="F925" s="226">
        <f t="shared" si="34"/>
        <v>14.171428571428571</v>
      </c>
    </row>
    <row r="926" spans="1:6" ht="15.75">
      <c r="A926" s="227" t="s">
        <v>816</v>
      </c>
      <c r="B926" s="225" t="s">
        <v>817</v>
      </c>
      <c r="C926" s="345">
        <v>4.9000000000000004</v>
      </c>
      <c r="D926" s="225" t="s">
        <v>47</v>
      </c>
      <c r="E926" s="386"/>
      <c r="F926" s="226">
        <f t="shared" si="34"/>
        <v>0</v>
      </c>
    </row>
    <row r="927" spans="1:6" ht="15.75">
      <c r="A927" s="227" t="s">
        <v>818</v>
      </c>
      <c r="B927" s="225" t="s">
        <v>819</v>
      </c>
      <c r="C927" s="345">
        <v>52.69</v>
      </c>
      <c r="D927" s="225" t="s">
        <v>16</v>
      </c>
      <c r="E927" s="386">
        <v>20</v>
      </c>
      <c r="F927" s="226">
        <f t="shared" si="34"/>
        <v>37.635714285714286</v>
      </c>
    </row>
    <row r="928" spans="1:6" ht="15.75">
      <c r="A928" s="227" t="s">
        <v>820</v>
      </c>
      <c r="B928" s="225" t="s">
        <v>821</v>
      </c>
      <c r="C928" s="345">
        <v>11.23</v>
      </c>
      <c r="D928" s="225" t="s">
        <v>16</v>
      </c>
      <c r="E928" s="386">
        <v>20</v>
      </c>
      <c r="F928" s="226">
        <f t="shared" si="34"/>
        <v>8.0214285714285722</v>
      </c>
    </row>
    <row r="929" spans="1:6" ht="15.75">
      <c r="A929" s="227" t="s">
        <v>822</v>
      </c>
      <c r="B929" s="225" t="s">
        <v>823</v>
      </c>
      <c r="C929" s="345">
        <v>19.93</v>
      </c>
      <c r="D929" s="225" t="s">
        <v>16</v>
      </c>
      <c r="E929" s="386">
        <v>20</v>
      </c>
      <c r="F929" s="226">
        <f t="shared" si="34"/>
        <v>14.235714285714284</v>
      </c>
    </row>
    <row r="930" spans="1:6" ht="31.5">
      <c r="A930" s="227" t="s">
        <v>824</v>
      </c>
      <c r="B930" s="225" t="s">
        <v>825</v>
      </c>
      <c r="C930" s="345">
        <v>28.99</v>
      </c>
      <c r="D930" s="225" t="s">
        <v>16</v>
      </c>
      <c r="E930" s="386">
        <v>20</v>
      </c>
      <c r="F930" s="226">
        <f t="shared" si="34"/>
        <v>20.707142857142856</v>
      </c>
    </row>
    <row r="931" spans="1:6" ht="15.75">
      <c r="A931" s="227" t="s">
        <v>826</v>
      </c>
      <c r="B931" s="225" t="s">
        <v>827</v>
      </c>
      <c r="C931" s="345">
        <v>9.9700000000000006</v>
      </c>
      <c r="D931" s="225" t="s">
        <v>16</v>
      </c>
      <c r="E931" s="386">
        <v>20</v>
      </c>
      <c r="F931" s="226">
        <f t="shared" si="34"/>
        <v>7.1214285714285719</v>
      </c>
    </row>
    <row r="932" spans="1:6" ht="15.75">
      <c r="A932" s="227" t="s">
        <v>828</v>
      </c>
      <c r="B932" s="225" t="s">
        <v>829</v>
      </c>
      <c r="C932" s="345">
        <v>4.6399999999999997</v>
      </c>
      <c r="D932" s="225" t="s">
        <v>16</v>
      </c>
      <c r="E932" s="386">
        <v>20</v>
      </c>
      <c r="F932" s="226">
        <f t="shared" si="34"/>
        <v>3.3142857142857141</v>
      </c>
    </row>
    <row r="933" spans="1:6" ht="15.75">
      <c r="A933" s="227" t="s">
        <v>830</v>
      </c>
      <c r="B933" s="225" t="s">
        <v>831</v>
      </c>
      <c r="C933" s="345">
        <v>3.03</v>
      </c>
      <c r="D933" s="225" t="s">
        <v>16</v>
      </c>
      <c r="E933" s="386">
        <v>20</v>
      </c>
      <c r="F933" s="226">
        <f t="shared" si="34"/>
        <v>2.1642857142857141</v>
      </c>
    </row>
    <row r="934" spans="1:6" ht="31.5">
      <c r="A934" s="227" t="s">
        <v>832</v>
      </c>
      <c r="B934" s="225" t="s">
        <v>833</v>
      </c>
      <c r="C934" s="345">
        <v>25.14</v>
      </c>
      <c r="D934" s="225" t="s">
        <v>16</v>
      </c>
      <c r="E934" s="386">
        <v>20</v>
      </c>
      <c r="F934" s="226">
        <f t="shared" si="34"/>
        <v>17.957142857142859</v>
      </c>
    </row>
    <row r="935" spans="1:6" ht="15.75">
      <c r="A935" s="227" t="s">
        <v>820</v>
      </c>
      <c r="B935" s="225" t="s">
        <v>834</v>
      </c>
      <c r="C935" s="345">
        <v>20.54</v>
      </c>
      <c r="D935" s="225" t="s">
        <v>16</v>
      </c>
      <c r="E935" s="386">
        <v>20</v>
      </c>
      <c r="F935" s="226">
        <f t="shared" si="34"/>
        <v>14.671428571428571</v>
      </c>
    </row>
    <row r="936" spans="1:6" ht="15.75">
      <c r="A936" s="227" t="s">
        <v>835</v>
      </c>
      <c r="B936" s="225" t="s">
        <v>836</v>
      </c>
      <c r="C936" s="345">
        <v>5.32</v>
      </c>
      <c r="D936" s="225" t="s">
        <v>16</v>
      </c>
      <c r="E936" s="386">
        <v>20</v>
      </c>
      <c r="F936" s="226">
        <f t="shared" si="34"/>
        <v>3.8</v>
      </c>
    </row>
    <row r="937" spans="1:6" ht="15.75">
      <c r="A937" s="227" t="s">
        <v>837</v>
      </c>
      <c r="B937" s="225" t="s">
        <v>838</v>
      </c>
      <c r="C937" s="345">
        <v>18.16</v>
      </c>
      <c r="D937" s="225" t="s">
        <v>16</v>
      </c>
      <c r="E937" s="386">
        <v>20</v>
      </c>
      <c r="F937" s="226">
        <f t="shared" si="34"/>
        <v>12.971428571428572</v>
      </c>
    </row>
    <row r="938" spans="1:6" ht="15.75">
      <c r="A938" s="227" t="s">
        <v>839</v>
      </c>
      <c r="B938" s="225" t="s">
        <v>840</v>
      </c>
      <c r="C938" s="345">
        <v>3.47</v>
      </c>
      <c r="D938" s="225" t="s">
        <v>16</v>
      </c>
      <c r="E938" s="386">
        <v>20</v>
      </c>
      <c r="F938" s="226">
        <f t="shared" si="34"/>
        <v>2.4785714285714286</v>
      </c>
    </row>
    <row r="939" spans="1:6" ht="31.5">
      <c r="A939" s="227" t="s">
        <v>841</v>
      </c>
      <c r="B939" s="225" t="s">
        <v>842</v>
      </c>
      <c r="C939" s="345">
        <v>27.06</v>
      </c>
      <c r="D939" s="225" t="s">
        <v>16</v>
      </c>
      <c r="E939" s="386">
        <v>20</v>
      </c>
      <c r="F939" s="226">
        <f t="shared" si="34"/>
        <v>19.328571428571429</v>
      </c>
    </row>
    <row r="940" spans="1:6" ht="31.5">
      <c r="A940" s="227" t="s">
        <v>843</v>
      </c>
      <c r="B940" s="225" t="s">
        <v>844</v>
      </c>
      <c r="C940" s="345">
        <v>27.06</v>
      </c>
      <c r="D940" s="225" t="s">
        <v>16</v>
      </c>
      <c r="E940" s="386">
        <v>20</v>
      </c>
      <c r="F940" s="226">
        <f t="shared" si="34"/>
        <v>19.328571428571429</v>
      </c>
    </row>
    <row r="941" spans="1:6" ht="15.75">
      <c r="A941" s="227" t="s">
        <v>845</v>
      </c>
      <c r="B941" s="225" t="s">
        <v>846</v>
      </c>
      <c r="C941" s="345">
        <v>20.02</v>
      </c>
      <c r="D941" s="225" t="s">
        <v>16</v>
      </c>
      <c r="E941" s="386">
        <v>20</v>
      </c>
      <c r="F941" s="226">
        <f t="shared" si="34"/>
        <v>14.299999999999999</v>
      </c>
    </row>
    <row r="942" spans="1:6" ht="15.75">
      <c r="A942" s="227" t="s">
        <v>847</v>
      </c>
      <c r="B942" s="225" t="s">
        <v>848</v>
      </c>
      <c r="C942" s="345">
        <v>4.5599999999999996</v>
      </c>
      <c r="D942" s="225" t="s">
        <v>16</v>
      </c>
      <c r="E942" s="386">
        <v>20</v>
      </c>
      <c r="F942" s="226">
        <f t="shared" si="34"/>
        <v>3.2571428571428567</v>
      </c>
    </row>
    <row r="943" spans="1:6" ht="15.75">
      <c r="A943" s="227" t="s">
        <v>18</v>
      </c>
      <c r="B943" s="225" t="s">
        <v>849</v>
      </c>
      <c r="C943" s="345">
        <v>1.88</v>
      </c>
      <c r="D943" s="225" t="s">
        <v>16</v>
      </c>
      <c r="E943" s="386">
        <v>20</v>
      </c>
      <c r="F943" s="226">
        <f t="shared" si="34"/>
        <v>1.342857142857143</v>
      </c>
    </row>
    <row r="944" spans="1:6" ht="15.75">
      <c r="A944" s="227" t="s">
        <v>850</v>
      </c>
      <c r="B944" s="225" t="s">
        <v>851</v>
      </c>
      <c r="C944" s="345">
        <v>4.47</v>
      </c>
      <c r="D944" s="225" t="s">
        <v>16</v>
      </c>
      <c r="E944" s="386">
        <v>20</v>
      </c>
      <c r="F944" s="226">
        <f t="shared" si="34"/>
        <v>3.1928571428571431</v>
      </c>
    </row>
    <row r="945" spans="1:6" ht="15.75">
      <c r="A945" s="227" t="s">
        <v>809</v>
      </c>
      <c r="B945" s="225" t="s">
        <v>852</v>
      </c>
      <c r="C945" s="345">
        <v>3.72</v>
      </c>
      <c r="D945" s="225" t="s">
        <v>16</v>
      </c>
      <c r="E945" s="386">
        <v>20</v>
      </c>
      <c r="F945" s="226">
        <f t="shared" si="34"/>
        <v>2.6571428571428575</v>
      </c>
    </row>
    <row r="946" spans="1:6" ht="15.75">
      <c r="A946" s="227" t="s">
        <v>820</v>
      </c>
      <c r="B946" s="225" t="s">
        <v>853</v>
      </c>
      <c r="C946" s="345">
        <v>14.16</v>
      </c>
      <c r="D946" s="225" t="s">
        <v>16</v>
      </c>
      <c r="E946" s="386">
        <v>20</v>
      </c>
      <c r="F946" s="226">
        <f t="shared" si="34"/>
        <v>10.114285714285714</v>
      </c>
    </row>
    <row r="947" spans="1:6" ht="15.75">
      <c r="A947" s="227" t="s">
        <v>854</v>
      </c>
      <c r="B947" s="225" t="s">
        <v>855</v>
      </c>
      <c r="C947" s="345">
        <v>6.92</v>
      </c>
      <c r="D947" s="225" t="s">
        <v>16</v>
      </c>
      <c r="E947" s="386">
        <v>20</v>
      </c>
      <c r="F947" s="226">
        <f t="shared" si="34"/>
        <v>4.9428571428571431</v>
      </c>
    </row>
    <row r="948" spans="1:6" ht="15.75">
      <c r="A948" s="227" t="s">
        <v>856</v>
      </c>
      <c r="B948" s="225" t="s">
        <v>857</v>
      </c>
      <c r="C948" s="345">
        <v>4.34</v>
      </c>
      <c r="D948" s="225" t="s">
        <v>16</v>
      </c>
      <c r="E948" s="386">
        <v>20</v>
      </c>
      <c r="F948" s="226">
        <f t="shared" si="34"/>
        <v>3.1</v>
      </c>
    </row>
    <row r="949" spans="1:6" ht="15.75">
      <c r="A949" s="227" t="s">
        <v>839</v>
      </c>
      <c r="B949" s="225" t="s">
        <v>858</v>
      </c>
      <c r="C949" s="345">
        <v>4.05</v>
      </c>
      <c r="D949" s="225" t="s">
        <v>16</v>
      </c>
      <c r="E949" s="386">
        <v>20</v>
      </c>
      <c r="F949" s="226">
        <f t="shared" si="34"/>
        <v>2.8928571428571423</v>
      </c>
    </row>
    <row r="950" spans="1:6" ht="15.75">
      <c r="A950" s="227" t="s">
        <v>859</v>
      </c>
      <c r="B950" s="225" t="s">
        <v>860</v>
      </c>
      <c r="C950" s="345">
        <v>10.79</v>
      </c>
      <c r="D950" s="225" t="s">
        <v>16</v>
      </c>
      <c r="E950" s="386">
        <v>20</v>
      </c>
      <c r="F950" s="226">
        <f t="shared" si="34"/>
        <v>7.7071428571428573</v>
      </c>
    </row>
    <row r="951" spans="1:6" ht="31.5">
      <c r="A951" s="227" t="s">
        <v>861</v>
      </c>
      <c r="B951" s="225" t="s">
        <v>862</v>
      </c>
      <c r="C951" s="345">
        <v>28.84</v>
      </c>
      <c r="D951" s="225" t="s">
        <v>16</v>
      </c>
      <c r="E951" s="386">
        <v>20</v>
      </c>
      <c r="F951" s="226">
        <f t="shared" si="34"/>
        <v>20.6</v>
      </c>
    </row>
    <row r="952" spans="1:6" ht="15.75">
      <c r="A952" s="227" t="s">
        <v>863</v>
      </c>
      <c r="B952" s="225" t="s">
        <v>864</v>
      </c>
      <c r="C952" s="345">
        <v>22.12</v>
      </c>
      <c r="D952" s="225" t="s">
        <v>16</v>
      </c>
      <c r="E952" s="386">
        <v>20</v>
      </c>
      <c r="F952" s="226">
        <f t="shared" si="34"/>
        <v>15.8</v>
      </c>
    </row>
    <row r="953" spans="1:6" ht="31.5">
      <c r="A953" s="227" t="s">
        <v>865</v>
      </c>
      <c r="B953" s="225" t="s">
        <v>866</v>
      </c>
      <c r="C953" s="345">
        <v>25.14</v>
      </c>
      <c r="D953" s="225" t="s">
        <v>16</v>
      </c>
      <c r="E953" s="386">
        <v>20</v>
      </c>
      <c r="F953" s="226">
        <f t="shared" si="34"/>
        <v>17.957142857142859</v>
      </c>
    </row>
    <row r="954" spans="1:6" ht="15.75">
      <c r="A954" s="227" t="s">
        <v>814</v>
      </c>
      <c r="B954" s="225" t="s">
        <v>867</v>
      </c>
      <c r="C954" s="345">
        <v>22.51</v>
      </c>
      <c r="D954" s="225" t="s">
        <v>16</v>
      </c>
      <c r="E954" s="386">
        <v>20</v>
      </c>
      <c r="F954" s="226">
        <f t="shared" si="34"/>
        <v>16.078571428571429</v>
      </c>
    </row>
    <row r="955" spans="1:6" ht="15.75">
      <c r="A955" s="227" t="s">
        <v>868</v>
      </c>
      <c r="B955" s="225" t="s">
        <v>869</v>
      </c>
      <c r="C955" s="345">
        <v>1.92</v>
      </c>
      <c r="D955" s="225" t="s">
        <v>47</v>
      </c>
      <c r="E955" s="386"/>
      <c r="F955" s="226">
        <f t="shared" si="34"/>
        <v>0</v>
      </c>
    </row>
    <row r="956" spans="1:6" ht="15.75">
      <c r="A956" s="269" t="s">
        <v>163</v>
      </c>
      <c r="B956" s="233"/>
      <c r="C956" s="347">
        <f>SUM(C914:C955)</f>
        <v>738.8399999999998</v>
      </c>
      <c r="D956" s="233"/>
      <c r="E956" s="391"/>
      <c r="F956" s="234">
        <f>SUM(F914:F955)</f>
        <v>519.0428571428572</v>
      </c>
    </row>
    <row r="957" spans="1:6" ht="15.75">
      <c r="A957" s="242" t="s">
        <v>12</v>
      </c>
      <c r="B957" s="225"/>
      <c r="C957" s="345"/>
      <c r="D957" s="225"/>
      <c r="E957" s="386"/>
      <c r="F957" s="226"/>
    </row>
    <row r="958" spans="1:6" ht="15.75">
      <c r="A958" s="227" t="s">
        <v>870</v>
      </c>
      <c r="B958" s="225" t="s">
        <v>871</v>
      </c>
      <c r="C958" s="345">
        <v>25.97</v>
      </c>
      <c r="D958" s="225" t="s">
        <v>16</v>
      </c>
      <c r="E958" s="386">
        <v>20</v>
      </c>
      <c r="F958" s="226">
        <f>(C958/28)*E958</f>
        <v>18.55</v>
      </c>
    </row>
    <row r="959" spans="1:6" ht="15.75">
      <c r="A959" s="227" t="s">
        <v>807</v>
      </c>
      <c r="B959" s="225" t="s">
        <v>872</v>
      </c>
      <c r="C959" s="345">
        <v>73.44</v>
      </c>
      <c r="D959" s="225" t="s">
        <v>16</v>
      </c>
      <c r="E959" s="386">
        <v>20</v>
      </c>
      <c r="F959" s="226">
        <f t="shared" ref="F959:F976" si="35">(C959/28)*E959</f>
        <v>52.457142857142856</v>
      </c>
    </row>
    <row r="960" spans="1:6" ht="15.75">
      <c r="A960" s="227" t="s">
        <v>807</v>
      </c>
      <c r="B960" s="225" t="s">
        <v>873</v>
      </c>
      <c r="C960" s="345">
        <v>31.84</v>
      </c>
      <c r="D960" s="225" t="s">
        <v>16</v>
      </c>
      <c r="E960" s="386">
        <v>20</v>
      </c>
      <c r="F960" s="226">
        <f t="shared" si="35"/>
        <v>22.742857142857144</v>
      </c>
    </row>
    <row r="961" spans="1:6" ht="15.75">
      <c r="A961" s="227" t="s">
        <v>874</v>
      </c>
      <c r="B961" s="225" t="s">
        <v>875</v>
      </c>
      <c r="C961" s="345">
        <v>3.82</v>
      </c>
      <c r="D961" s="225" t="s">
        <v>47</v>
      </c>
      <c r="E961" s="386"/>
      <c r="F961" s="226">
        <f t="shared" si="35"/>
        <v>0</v>
      </c>
    </row>
    <row r="962" spans="1:6" ht="15.75">
      <c r="A962" s="227" t="s">
        <v>596</v>
      </c>
      <c r="B962" s="225" t="s">
        <v>876</v>
      </c>
      <c r="C962" s="345">
        <v>23.37</v>
      </c>
      <c r="D962" s="225" t="s">
        <v>16</v>
      </c>
      <c r="E962" s="386">
        <v>20</v>
      </c>
      <c r="F962" s="226">
        <f t="shared" si="35"/>
        <v>16.692857142857143</v>
      </c>
    </row>
    <row r="963" spans="1:6" ht="15.75">
      <c r="A963" s="227" t="s">
        <v>595</v>
      </c>
      <c r="B963" s="225" t="s">
        <v>877</v>
      </c>
      <c r="C963" s="345">
        <v>30.07</v>
      </c>
      <c r="D963" s="225" t="s">
        <v>16</v>
      </c>
      <c r="E963" s="386">
        <v>20</v>
      </c>
      <c r="F963" s="226">
        <f t="shared" si="35"/>
        <v>21.478571428571428</v>
      </c>
    </row>
    <row r="964" spans="1:6" ht="15.75">
      <c r="A964" s="227" t="s">
        <v>595</v>
      </c>
      <c r="B964" s="225" t="s">
        <v>878</v>
      </c>
      <c r="C964" s="345">
        <v>16.75</v>
      </c>
      <c r="D964" s="225" t="s">
        <v>16</v>
      </c>
      <c r="E964" s="386">
        <v>20</v>
      </c>
      <c r="F964" s="226">
        <f t="shared" si="35"/>
        <v>11.964285714285714</v>
      </c>
    </row>
    <row r="965" spans="1:6" ht="15.75">
      <c r="A965" s="227" t="s">
        <v>595</v>
      </c>
      <c r="B965" s="225" t="s">
        <v>879</v>
      </c>
      <c r="C965" s="345">
        <v>16.75</v>
      </c>
      <c r="D965" s="225" t="s">
        <v>16</v>
      </c>
      <c r="E965" s="386">
        <v>20</v>
      </c>
      <c r="F965" s="226">
        <f t="shared" si="35"/>
        <v>11.964285714285714</v>
      </c>
    </row>
    <row r="966" spans="1:6" ht="15.75">
      <c r="A966" s="227" t="s">
        <v>595</v>
      </c>
      <c r="B966" s="225" t="s">
        <v>880</v>
      </c>
      <c r="C966" s="345">
        <v>15.99</v>
      </c>
      <c r="D966" s="225" t="s">
        <v>16</v>
      </c>
      <c r="E966" s="386">
        <v>20</v>
      </c>
      <c r="F966" s="226">
        <f t="shared" si="35"/>
        <v>11.421428571428571</v>
      </c>
    </row>
    <row r="967" spans="1:6" ht="15.75">
      <c r="A967" s="227" t="s">
        <v>595</v>
      </c>
      <c r="B967" s="225" t="s">
        <v>881</v>
      </c>
      <c r="C967" s="345">
        <v>15.42</v>
      </c>
      <c r="D967" s="225" t="s">
        <v>16</v>
      </c>
      <c r="E967" s="386">
        <v>20</v>
      </c>
      <c r="F967" s="226">
        <f t="shared" si="35"/>
        <v>11.014285714285714</v>
      </c>
    </row>
    <row r="968" spans="1:6" ht="15.75">
      <c r="A968" s="227" t="s">
        <v>18</v>
      </c>
      <c r="B968" s="225" t="s">
        <v>882</v>
      </c>
      <c r="C968" s="345">
        <v>4.01</v>
      </c>
      <c r="D968" s="225" t="s">
        <v>16</v>
      </c>
      <c r="E968" s="386">
        <v>20</v>
      </c>
      <c r="F968" s="226">
        <f t="shared" si="35"/>
        <v>2.8642857142857143</v>
      </c>
    </row>
    <row r="969" spans="1:6" ht="15.75">
      <c r="A969" s="227" t="s">
        <v>18</v>
      </c>
      <c r="B969" s="225" t="s">
        <v>883</v>
      </c>
      <c r="C969" s="345">
        <v>4.0199999999999996</v>
      </c>
      <c r="D969" s="225" t="s">
        <v>16</v>
      </c>
      <c r="E969" s="386">
        <v>20</v>
      </c>
      <c r="F969" s="226">
        <f t="shared" si="35"/>
        <v>2.871428571428571</v>
      </c>
    </row>
    <row r="970" spans="1:6" ht="15.75">
      <c r="A970" s="227" t="s">
        <v>884</v>
      </c>
      <c r="B970" s="225" t="s">
        <v>885</v>
      </c>
      <c r="C970" s="345">
        <v>23.77</v>
      </c>
      <c r="D970" s="225" t="s">
        <v>16</v>
      </c>
      <c r="E970" s="386">
        <v>20</v>
      </c>
      <c r="F970" s="226">
        <f t="shared" si="35"/>
        <v>16.978571428571428</v>
      </c>
    </row>
    <row r="971" spans="1:6" ht="15.75">
      <c r="A971" s="227" t="s">
        <v>886</v>
      </c>
      <c r="B971" s="225" t="s">
        <v>887</v>
      </c>
      <c r="C971" s="345">
        <v>44.53</v>
      </c>
      <c r="D971" s="225" t="s">
        <v>16</v>
      </c>
      <c r="E971" s="386">
        <v>20</v>
      </c>
      <c r="F971" s="226">
        <f t="shared" si="35"/>
        <v>31.807142857142857</v>
      </c>
    </row>
    <row r="972" spans="1:6" ht="15.75">
      <c r="A972" s="227" t="s">
        <v>888</v>
      </c>
      <c r="B972" s="225" t="s">
        <v>889</v>
      </c>
      <c r="C972" s="345">
        <v>91.67</v>
      </c>
      <c r="D972" s="225" t="s">
        <v>16</v>
      </c>
      <c r="E972" s="386">
        <v>20</v>
      </c>
      <c r="F972" s="226">
        <f t="shared" si="35"/>
        <v>65.478571428571428</v>
      </c>
    </row>
    <row r="973" spans="1:6" ht="15.75">
      <c r="A973" s="227" t="s">
        <v>890</v>
      </c>
      <c r="B973" s="225" t="s">
        <v>891</v>
      </c>
      <c r="C973" s="345">
        <v>5.5</v>
      </c>
      <c r="D973" s="225" t="s">
        <v>47</v>
      </c>
      <c r="E973" s="386"/>
      <c r="F973" s="226">
        <f t="shared" si="35"/>
        <v>0</v>
      </c>
    </row>
    <row r="974" spans="1:6" ht="15.75">
      <c r="A974" s="227" t="s">
        <v>814</v>
      </c>
      <c r="B974" s="225" t="s">
        <v>892</v>
      </c>
      <c r="C974" s="345">
        <v>21.85</v>
      </c>
      <c r="D974" s="225" t="s">
        <v>16</v>
      </c>
      <c r="E974" s="386">
        <v>20</v>
      </c>
      <c r="F974" s="226">
        <f t="shared" si="35"/>
        <v>15.607142857142858</v>
      </c>
    </row>
    <row r="975" spans="1:6" ht="15.75">
      <c r="A975" s="227" t="s">
        <v>812</v>
      </c>
      <c r="B975" s="225" t="s">
        <v>893</v>
      </c>
      <c r="C975" s="345">
        <v>2.66</v>
      </c>
      <c r="D975" s="225" t="s">
        <v>47</v>
      </c>
      <c r="E975" s="386"/>
      <c r="F975" s="226">
        <f t="shared" si="35"/>
        <v>0</v>
      </c>
    </row>
    <row r="976" spans="1:6" ht="15.75">
      <c r="A976" s="227" t="s">
        <v>18</v>
      </c>
      <c r="B976" s="225" t="s">
        <v>894</v>
      </c>
      <c r="C976" s="345">
        <v>10.83</v>
      </c>
      <c r="D976" s="225" t="s">
        <v>16</v>
      </c>
      <c r="E976" s="386">
        <v>20</v>
      </c>
      <c r="F976" s="226">
        <f t="shared" si="35"/>
        <v>7.7357142857142858</v>
      </c>
    </row>
    <row r="977" spans="1:6" ht="15.75">
      <c r="A977" s="236" t="s">
        <v>163</v>
      </c>
      <c r="B977" s="233"/>
      <c r="C977" s="347">
        <f>SUM(C958:C976)</f>
        <v>462.26000000000005</v>
      </c>
      <c r="D977" s="233"/>
      <c r="E977" s="391"/>
      <c r="F977" s="234">
        <f>SUM(F958:F976)</f>
        <v>321.62857142857143</v>
      </c>
    </row>
    <row r="978" spans="1:6" ht="15.75">
      <c r="A978" s="242" t="s">
        <v>895</v>
      </c>
      <c r="B978" s="225"/>
      <c r="C978" s="345"/>
      <c r="D978" s="225"/>
      <c r="E978" s="386"/>
      <c r="F978" s="226"/>
    </row>
    <row r="979" spans="1:6" ht="15.75">
      <c r="A979" s="227" t="s">
        <v>896</v>
      </c>
      <c r="B979" s="225">
        <v>11</v>
      </c>
      <c r="C979" s="345">
        <v>295.52</v>
      </c>
      <c r="D979" s="225" t="s">
        <v>16</v>
      </c>
      <c r="E979" s="386">
        <v>20</v>
      </c>
      <c r="F979" s="226">
        <f>(C979/28)*E979</f>
        <v>211.08571428571426</v>
      </c>
    </row>
    <row r="980" spans="1:6" ht="15.75">
      <c r="A980" s="227" t="s">
        <v>15</v>
      </c>
      <c r="B980" s="225">
        <v>16</v>
      </c>
      <c r="C980" s="345">
        <v>67.28</v>
      </c>
      <c r="D980" s="225" t="s">
        <v>16</v>
      </c>
      <c r="E980" s="386">
        <v>20</v>
      </c>
      <c r="F980" s="226">
        <f t="shared" ref="F980:F992" si="36">(C980/28)*E980</f>
        <v>48.057142857142864</v>
      </c>
    </row>
    <row r="981" spans="1:6" ht="15.75">
      <c r="A981" s="227" t="s">
        <v>897</v>
      </c>
      <c r="B981" s="225">
        <v>12</v>
      </c>
      <c r="C981" s="345">
        <v>8.42</v>
      </c>
      <c r="D981" s="225" t="s">
        <v>16</v>
      </c>
      <c r="E981" s="386">
        <v>20</v>
      </c>
      <c r="F981" s="226">
        <f t="shared" si="36"/>
        <v>6.0142857142857142</v>
      </c>
    </row>
    <row r="982" spans="1:6" ht="15.75">
      <c r="A982" s="227" t="s">
        <v>898</v>
      </c>
      <c r="B982" s="225">
        <v>13</v>
      </c>
      <c r="C982" s="345">
        <v>14.6</v>
      </c>
      <c r="D982" s="225" t="s">
        <v>16</v>
      </c>
      <c r="E982" s="386">
        <v>20</v>
      </c>
      <c r="F982" s="226">
        <f t="shared" si="36"/>
        <v>10.428571428571429</v>
      </c>
    </row>
    <row r="983" spans="1:6" ht="15.75">
      <c r="A983" s="227" t="s">
        <v>898</v>
      </c>
      <c r="B983" s="225">
        <v>14</v>
      </c>
      <c r="C983" s="345">
        <v>2.6</v>
      </c>
      <c r="D983" s="225" t="s">
        <v>16</v>
      </c>
      <c r="E983" s="386">
        <v>20</v>
      </c>
      <c r="F983" s="226">
        <f t="shared" si="36"/>
        <v>1.8571428571428572</v>
      </c>
    </row>
    <row r="984" spans="1:6" ht="15.75">
      <c r="A984" s="227" t="s">
        <v>898</v>
      </c>
      <c r="B984" s="225">
        <v>14</v>
      </c>
      <c r="C984" s="345">
        <v>7.1</v>
      </c>
      <c r="D984" s="225" t="s">
        <v>16</v>
      </c>
      <c r="E984" s="386">
        <v>20</v>
      </c>
      <c r="F984" s="226">
        <f t="shared" si="36"/>
        <v>5.0714285714285712</v>
      </c>
    </row>
    <row r="985" spans="1:6" ht="15.75">
      <c r="A985" s="227" t="s">
        <v>899</v>
      </c>
      <c r="B985" s="225">
        <v>18</v>
      </c>
      <c r="C985" s="345">
        <v>66.52</v>
      </c>
      <c r="D985" s="225" t="s">
        <v>16</v>
      </c>
      <c r="E985" s="386">
        <v>20</v>
      </c>
      <c r="F985" s="226">
        <f t="shared" si="36"/>
        <v>47.514285714285705</v>
      </c>
    </row>
    <row r="986" spans="1:6" ht="15.75">
      <c r="A986" s="227" t="s">
        <v>624</v>
      </c>
      <c r="B986" s="225"/>
      <c r="C986" s="345">
        <v>61.62</v>
      </c>
      <c r="D986" s="225" t="s">
        <v>16</v>
      </c>
      <c r="E986" s="386">
        <v>20</v>
      </c>
      <c r="F986" s="226">
        <f t="shared" si="36"/>
        <v>44.014285714285712</v>
      </c>
    </row>
    <row r="987" spans="1:6" ht="15.75">
      <c r="A987" s="227" t="s">
        <v>512</v>
      </c>
      <c r="B987" s="225">
        <v>1</v>
      </c>
      <c r="C987" s="345">
        <v>8.1</v>
      </c>
      <c r="D987" s="225" t="s">
        <v>16</v>
      </c>
      <c r="E987" s="386">
        <v>20</v>
      </c>
      <c r="F987" s="226">
        <f t="shared" si="36"/>
        <v>5.7857142857142847</v>
      </c>
    </row>
    <row r="988" spans="1:6" ht="15.75">
      <c r="A988" s="227" t="s">
        <v>900</v>
      </c>
      <c r="B988" s="225">
        <v>5</v>
      </c>
      <c r="C988" s="345">
        <v>107.44</v>
      </c>
      <c r="D988" s="225" t="s">
        <v>16</v>
      </c>
      <c r="E988" s="386">
        <v>20</v>
      </c>
      <c r="F988" s="226">
        <f t="shared" si="36"/>
        <v>76.742857142857147</v>
      </c>
    </row>
    <row r="989" spans="1:6" ht="15.75">
      <c r="A989" s="227" t="s">
        <v>18</v>
      </c>
      <c r="B989" s="225">
        <v>4</v>
      </c>
      <c r="C989" s="345">
        <v>7.28</v>
      </c>
      <c r="D989" s="225" t="s">
        <v>16</v>
      </c>
      <c r="E989" s="386">
        <v>20</v>
      </c>
      <c r="F989" s="226">
        <f t="shared" si="36"/>
        <v>5.2</v>
      </c>
    </row>
    <row r="990" spans="1:6" ht="15.75">
      <c r="A990" s="227" t="s">
        <v>901</v>
      </c>
      <c r="B990" s="225">
        <v>3</v>
      </c>
      <c r="C990" s="345">
        <v>3.36</v>
      </c>
      <c r="D990" s="225" t="s">
        <v>16</v>
      </c>
      <c r="E990" s="386">
        <v>20</v>
      </c>
      <c r="F990" s="226">
        <f t="shared" si="36"/>
        <v>2.4</v>
      </c>
    </row>
    <row r="991" spans="1:6" ht="15.75">
      <c r="A991" s="227" t="s">
        <v>901</v>
      </c>
      <c r="B991" s="225">
        <v>2</v>
      </c>
      <c r="C991" s="345">
        <v>6.62</v>
      </c>
      <c r="D991" s="225" t="s">
        <v>16</v>
      </c>
      <c r="E991" s="386">
        <v>20</v>
      </c>
      <c r="F991" s="226">
        <f t="shared" si="36"/>
        <v>4.7285714285714286</v>
      </c>
    </row>
    <row r="992" spans="1:6" ht="15.75">
      <c r="A992" s="227" t="s">
        <v>514</v>
      </c>
      <c r="B992" s="225" t="s">
        <v>902</v>
      </c>
      <c r="C992" s="345">
        <v>15.96</v>
      </c>
      <c r="D992" s="225" t="s">
        <v>16</v>
      </c>
      <c r="E992" s="386">
        <v>20</v>
      </c>
      <c r="F992" s="226">
        <f t="shared" si="36"/>
        <v>11.400000000000002</v>
      </c>
    </row>
    <row r="993" spans="1:6" ht="15.75">
      <c r="A993" s="269" t="s">
        <v>163</v>
      </c>
      <c r="B993" s="232"/>
      <c r="C993" s="347">
        <f>SUM(C979:C992)</f>
        <v>672.42000000000007</v>
      </c>
      <c r="D993" s="364"/>
      <c r="E993" s="388"/>
      <c r="F993" s="365">
        <f t="shared" ref="F993" si="37">SUM(F979:F992)</f>
        <v>480.2999999999999</v>
      </c>
    </row>
    <row r="994" spans="1:6" ht="15.75">
      <c r="A994" s="245" t="s">
        <v>162</v>
      </c>
      <c r="B994" s="246"/>
      <c r="C994" s="361">
        <f>SUM(C993,C977,C956,)</f>
        <v>1873.52</v>
      </c>
      <c r="D994" s="361"/>
      <c r="E994" s="410"/>
      <c r="F994" s="366">
        <f t="shared" ref="F994" si="38">SUM(F993,F977,F956,)</f>
        <v>1320.9714285714285</v>
      </c>
    </row>
    <row r="995" spans="1:6">
      <c r="A995" s="325" t="s">
        <v>1058</v>
      </c>
    </row>
    <row r="996" spans="1:6">
      <c r="A996" s="15" t="s">
        <v>953</v>
      </c>
    </row>
    <row r="997" spans="1:6" ht="15.75">
      <c r="A997" s="461" t="s">
        <v>1059</v>
      </c>
      <c r="B997" s="461"/>
      <c r="C997" s="461"/>
      <c r="D997" s="461"/>
      <c r="E997" s="461"/>
      <c r="F997" s="461"/>
    </row>
    <row r="998" spans="1:6" ht="15.75">
      <c r="A998" s="462" t="s">
        <v>949</v>
      </c>
      <c r="B998" s="462"/>
      <c r="C998" s="462"/>
      <c r="D998" s="462"/>
      <c r="E998" s="462"/>
      <c r="F998" s="462"/>
    </row>
    <row r="999" spans="1:6" ht="47.25">
      <c r="A999" s="25" t="s">
        <v>3</v>
      </c>
      <c r="B999" s="11" t="s">
        <v>4</v>
      </c>
      <c r="C999" s="68" t="s">
        <v>5</v>
      </c>
      <c r="D999" s="12" t="s">
        <v>6</v>
      </c>
      <c r="E999" s="370" t="s">
        <v>7</v>
      </c>
      <c r="F999" s="68" t="s">
        <v>8</v>
      </c>
    </row>
    <row r="1000" spans="1:6" ht="15.75">
      <c r="A1000" s="26"/>
      <c r="B1000" s="19"/>
      <c r="C1000" s="69" t="s">
        <v>9</v>
      </c>
      <c r="D1000" s="13" t="s">
        <v>10</v>
      </c>
      <c r="E1000" s="371" t="s">
        <v>11</v>
      </c>
      <c r="F1000" s="69" t="s">
        <v>9</v>
      </c>
    </row>
    <row r="1001" spans="1:6" ht="15.75">
      <c r="A1001" s="178" t="s">
        <v>24</v>
      </c>
      <c r="B1001" s="175"/>
      <c r="C1001" s="177"/>
      <c r="D1001" s="177"/>
      <c r="E1001" s="390"/>
      <c r="F1001" s="177"/>
    </row>
    <row r="1002" spans="1:6" ht="15.75">
      <c r="A1002" s="312" t="s">
        <v>1001</v>
      </c>
      <c r="B1002" s="313">
        <v>15</v>
      </c>
      <c r="C1002" s="315">
        <v>74.180000000000007</v>
      </c>
      <c r="D1002" s="315" t="s">
        <v>47</v>
      </c>
      <c r="E1002" s="412">
        <v>0</v>
      </c>
      <c r="F1002" s="316">
        <f>(C1002/28)*E1002</f>
        <v>0</v>
      </c>
    </row>
    <row r="1003" spans="1:6" ht="15.75">
      <c r="A1003" s="312" t="s">
        <v>1002</v>
      </c>
      <c r="B1003" s="313"/>
      <c r="C1003" s="315">
        <v>32.200000000000003</v>
      </c>
      <c r="D1003" s="315" t="s">
        <v>47</v>
      </c>
      <c r="E1003" s="412">
        <v>0</v>
      </c>
      <c r="F1003" s="316">
        <f t="shared" ref="F1003:F1027" si="39">(C1003/28)*E1003</f>
        <v>0</v>
      </c>
    </row>
    <row r="1004" spans="1:6" ht="15.75">
      <c r="A1004" s="312" t="s">
        <v>1003</v>
      </c>
      <c r="B1004" s="313">
        <v>24</v>
      </c>
      <c r="C1004" s="315">
        <v>7.25</v>
      </c>
      <c r="D1004" s="315" t="s">
        <v>47</v>
      </c>
      <c r="E1004" s="412">
        <v>0</v>
      </c>
      <c r="F1004" s="316">
        <f t="shared" si="39"/>
        <v>0</v>
      </c>
    </row>
    <row r="1005" spans="1:6" ht="15.75">
      <c r="A1005" s="312" t="s">
        <v>458</v>
      </c>
      <c r="B1005" s="313"/>
      <c r="C1005" s="315">
        <v>50.37</v>
      </c>
      <c r="D1005" s="327" t="s">
        <v>54</v>
      </c>
      <c r="E1005" s="412">
        <v>20</v>
      </c>
      <c r="F1005" s="316">
        <f t="shared" si="39"/>
        <v>35.978571428571428</v>
      </c>
    </row>
    <row r="1006" spans="1:6" ht="15.75">
      <c r="A1006" s="312" t="s">
        <v>1004</v>
      </c>
      <c r="B1006" s="313">
        <v>22</v>
      </c>
      <c r="C1006" s="315">
        <v>7.05</v>
      </c>
      <c r="D1006" s="315" t="s">
        <v>1005</v>
      </c>
      <c r="E1006" s="412">
        <v>16</v>
      </c>
      <c r="F1006" s="316">
        <f t="shared" si="39"/>
        <v>4.0285714285714285</v>
      </c>
    </row>
    <row r="1007" spans="1:6" ht="15.75">
      <c r="A1007" s="312" t="s">
        <v>18</v>
      </c>
      <c r="B1007" s="313">
        <v>5</v>
      </c>
      <c r="C1007" s="315">
        <v>7.42</v>
      </c>
      <c r="D1007" s="327" t="s">
        <v>54</v>
      </c>
      <c r="E1007" s="412">
        <v>20</v>
      </c>
      <c r="F1007" s="316">
        <f t="shared" si="39"/>
        <v>5.3000000000000007</v>
      </c>
    </row>
    <row r="1008" spans="1:6" ht="15.75">
      <c r="A1008" s="312" t="s">
        <v>1006</v>
      </c>
      <c r="B1008" s="313">
        <v>8</v>
      </c>
      <c r="C1008" s="315">
        <v>12.11</v>
      </c>
      <c r="D1008" s="315" t="s">
        <v>1005</v>
      </c>
      <c r="E1008" s="412">
        <v>16</v>
      </c>
      <c r="F1008" s="316">
        <f t="shared" si="39"/>
        <v>6.92</v>
      </c>
    </row>
    <row r="1009" spans="1:6" ht="15.75">
      <c r="A1009" s="312" t="s">
        <v>1007</v>
      </c>
      <c r="B1009" s="313">
        <v>23</v>
      </c>
      <c r="C1009" s="315">
        <v>51.92</v>
      </c>
      <c r="D1009" s="328" t="s">
        <v>64</v>
      </c>
      <c r="E1009" s="412">
        <v>1</v>
      </c>
      <c r="F1009" s="316">
        <f t="shared" si="39"/>
        <v>1.8542857142857143</v>
      </c>
    </row>
    <row r="1010" spans="1:6" ht="15.75">
      <c r="A1010" s="312" t="s">
        <v>1008</v>
      </c>
      <c r="B1010" s="313">
        <v>13</v>
      </c>
      <c r="C1010" s="315">
        <v>5.47</v>
      </c>
      <c r="D1010" s="315" t="s">
        <v>971</v>
      </c>
      <c r="E1010" s="412">
        <v>2</v>
      </c>
      <c r="F1010" s="316">
        <f t="shared" si="39"/>
        <v>0.39071428571428568</v>
      </c>
    </row>
    <row r="1011" spans="1:6" ht="15.75">
      <c r="A1011" s="312" t="s">
        <v>1009</v>
      </c>
      <c r="B1011" s="313">
        <v>10</v>
      </c>
      <c r="C1011" s="315">
        <v>7.5</v>
      </c>
      <c r="D1011" s="315" t="s">
        <v>1005</v>
      </c>
      <c r="E1011" s="412">
        <v>16</v>
      </c>
      <c r="F1011" s="316">
        <f t="shared" si="39"/>
        <v>4.2857142857142856</v>
      </c>
    </row>
    <row r="1012" spans="1:6" ht="15.75">
      <c r="A1012" s="312" t="s">
        <v>1010</v>
      </c>
      <c r="B1012" s="313">
        <v>13</v>
      </c>
      <c r="C1012" s="315">
        <v>7.5</v>
      </c>
      <c r="D1012" s="328" t="s">
        <v>21</v>
      </c>
      <c r="E1012" s="412">
        <v>4</v>
      </c>
      <c r="F1012" s="316">
        <f t="shared" si="39"/>
        <v>1.0714285714285714</v>
      </c>
    </row>
    <row r="1013" spans="1:6" ht="15.75">
      <c r="A1013" s="312" t="s">
        <v>1008</v>
      </c>
      <c r="B1013" s="313"/>
      <c r="C1013" s="315">
        <v>12.83</v>
      </c>
      <c r="D1013" s="328" t="s">
        <v>21</v>
      </c>
      <c r="E1013" s="412">
        <v>4</v>
      </c>
      <c r="F1013" s="316">
        <f t="shared" si="39"/>
        <v>1.832857142857143</v>
      </c>
    </row>
    <row r="1014" spans="1:6" ht="15.75">
      <c r="A1014" s="312" t="s">
        <v>1011</v>
      </c>
      <c r="B1014" s="313" t="s">
        <v>1012</v>
      </c>
      <c r="C1014" s="315">
        <v>43.88</v>
      </c>
      <c r="D1014" s="327" t="s">
        <v>54</v>
      </c>
      <c r="E1014" s="412">
        <v>20</v>
      </c>
      <c r="F1014" s="316">
        <f t="shared" si="39"/>
        <v>31.342857142857142</v>
      </c>
    </row>
    <row r="1015" spans="1:6" ht="15.75">
      <c r="A1015" s="312" t="s">
        <v>514</v>
      </c>
      <c r="B1015" s="313" t="s">
        <v>1013</v>
      </c>
      <c r="C1015" s="315">
        <v>7.29</v>
      </c>
      <c r="D1015" s="327" t="s">
        <v>54</v>
      </c>
      <c r="E1015" s="412">
        <v>20</v>
      </c>
      <c r="F1015" s="316">
        <f t="shared" si="39"/>
        <v>5.2071428571428573</v>
      </c>
    </row>
    <row r="1016" spans="1:6" ht="15.75">
      <c r="A1016" s="312" t="s">
        <v>1006</v>
      </c>
      <c r="B1016" s="313">
        <v>20</v>
      </c>
      <c r="C1016" s="315">
        <v>15.71</v>
      </c>
      <c r="D1016" s="327" t="s">
        <v>54</v>
      </c>
      <c r="E1016" s="412">
        <v>20</v>
      </c>
      <c r="F1016" s="316">
        <f t="shared" si="39"/>
        <v>11.221428571428572</v>
      </c>
    </row>
    <row r="1017" spans="1:6" ht="15.75">
      <c r="A1017" s="312" t="s">
        <v>463</v>
      </c>
      <c r="B1017" s="313"/>
      <c r="C1017" s="315">
        <v>31.51</v>
      </c>
      <c r="D1017" s="328" t="s">
        <v>21</v>
      </c>
      <c r="E1017" s="412">
        <v>1</v>
      </c>
      <c r="F1017" s="316">
        <f t="shared" si="39"/>
        <v>1.1253571428571429</v>
      </c>
    </row>
    <row r="1018" spans="1:6" ht="15.75">
      <c r="A1018" s="312" t="s">
        <v>514</v>
      </c>
      <c r="B1018" s="313" t="s">
        <v>1014</v>
      </c>
      <c r="C1018" s="315">
        <v>7.29</v>
      </c>
      <c r="D1018" s="327" t="s">
        <v>54</v>
      </c>
      <c r="E1018" s="412">
        <v>20</v>
      </c>
      <c r="F1018" s="316">
        <f t="shared" si="39"/>
        <v>5.2071428571428573</v>
      </c>
    </row>
    <row r="1019" spans="1:6" ht="15.75">
      <c r="A1019" s="312" t="s">
        <v>458</v>
      </c>
      <c r="B1019" s="313"/>
      <c r="C1019" s="315">
        <v>182.02</v>
      </c>
      <c r="D1019" s="327" t="s">
        <v>54</v>
      </c>
      <c r="E1019" s="412">
        <v>20</v>
      </c>
      <c r="F1019" s="316">
        <f t="shared" si="39"/>
        <v>130.01428571428573</v>
      </c>
    </row>
    <row r="1020" spans="1:6" ht="15.75">
      <c r="A1020" s="312" t="s">
        <v>13</v>
      </c>
      <c r="B1020" s="313">
        <v>2</v>
      </c>
      <c r="C1020" s="315">
        <v>15.71</v>
      </c>
      <c r="D1020" s="315" t="s">
        <v>1005</v>
      </c>
      <c r="E1020" s="412">
        <v>16</v>
      </c>
      <c r="F1020" s="316">
        <f t="shared" si="39"/>
        <v>8.9771428571428569</v>
      </c>
    </row>
    <row r="1021" spans="1:6" ht="15.75">
      <c r="A1021" s="312" t="s">
        <v>1015</v>
      </c>
      <c r="B1021" s="313">
        <v>3</v>
      </c>
      <c r="C1021" s="315">
        <v>3.03</v>
      </c>
      <c r="D1021" s="315" t="s">
        <v>47</v>
      </c>
      <c r="E1021" s="412">
        <v>0</v>
      </c>
      <c r="F1021" s="316">
        <f t="shared" si="39"/>
        <v>0</v>
      </c>
    </row>
    <row r="1022" spans="1:6" ht="15.75">
      <c r="A1022" s="312" t="s">
        <v>1016</v>
      </c>
      <c r="B1022" s="313">
        <v>17</v>
      </c>
      <c r="C1022" s="315">
        <v>15.3</v>
      </c>
      <c r="D1022" s="315" t="s">
        <v>1005</v>
      </c>
      <c r="E1022" s="412">
        <v>16</v>
      </c>
      <c r="F1022" s="316">
        <f t="shared" si="39"/>
        <v>8.7428571428571438</v>
      </c>
    </row>
    <row r="1023" spans="1:6" ht="15.75">
      <c r="A1023" s="312" t="s">
        <v>1008</v>
      </c>
      <c r="B1023" s="313">
        <v>21</v>
      </c>
      <c r="C1023" s="315">
        <v>200</v>
      </c>
      <c r="D1023" s="315" t="s">
        <v>47</v>
      </c>
      <c r="E1023" s="412">
        <v>0</v>
      </c>
      <c r="F1023" s="316">
        <f t="shared" si="39"/>
        <v>0</v>
      </c>
    </row>
    <row r="1024" spans="1:6" ht="15.75">
      <c r="A1024" s="312" t="s">
        <v>18</v>
      </c>
      <c r="B1024" s="313">
        <v>2</v>
      </c>
      <c r="C1024" s="315">
        <v>32.08</v>
      </c>
      <c r="D1024" s="327" t="s">
        <v>54</v>
      </c>
      <c r="E1024" s="412">
        <v>20</v>
      </c>
      <c r="F1024" s="316">
        <f t="shared" si="39"/>
        <v>22.914285714285715</v>
      </c>
    </row>
    <row r="1025" spans="1:6" ht="15.75">
      <c r="A1025" s="312" t="s">
        <v>1017</v>
      </c>
      <c r="B1025" s="313" t="s">
        <v>1018</v>
      </c>
      <c r="C1025" s="315">
        <v>0</v>
      </c>
      <c r="D1025" s="315" t="s">
        <v>47</v>
      </c>
      <c r="E1025" s="412">
        <v>0</v>
      </c>
      <c r="F1025" s="316">
        <f t="shared" si="39"/>
        <v>0</v>
      </c>
    </row>
    <row r="1026" spans="1:6" ht="15.75">
      <c r="A1026" s="312" t="s">
        <v>1019</v>
      </c>
      <c r="B1026" s="313">
        <v>11</v>
      </c>
      <c r="C1026" s="315">
        <v>185.02</v>
      </c>
      <c r="D1026" s="328" t="s">
        <v>21</v>
      </c>
      <c r="E1026" s="412">
        <v>4</v>
      </c>
      <c r="F1026" s="316">
        <f t="shared" si="39"/>
        <v>26.431428571428572</v>
      </c>
    </row>
    <row r="1027" spans="1:6" ht="15.75">
      <c r="A1027" s="312" t="s">
        <v>1020</v>
      </c>
      <c r="B1027" s="313"/>
      <c r="C1027" s="315">
        <v>241</v>
      </c>
      <c r="D1027" s="327" t="s">
        <v>54</v>
      </c>
      <c r="E1027" s="412">
        <v>20</v>
      </c>
      <c r="F1027" s="316">
        <f t="shared" si="39"/>
        <v>172.14285714285717</v>
      </c>
    </row>
    <row r="1028" spans="1:6" ht="15.75">
      <c r="A1028" s="416" t="s">
        <v>619</v>
      </c>
      <c r="B1028" s="417"/>
      <c r="C1028" s="332">
        <f>SUM(C1002:C1027)</f>
        <v>1255.6399999999999</v>
      </c>
      <c r="D1028" s="417"/>
      <c r="E1028" s="418"/>
      <c r="F1028" s="417">
        <f t="shared" ref="F1028" si="40">SUM(F1002:F1027)</f>
        <v>484.98892857142863</v>
      </c>
    </row>
    <row r="1029" spans="1:6" ht="15.75">
      <c r="A1029" s="329" t="s">
        <v>121</v>
      </c>
      <c r="B1029" s="313"/>
      <c r="C1029" s="315"/>
      <c r="D1029" s="313"/>
      <c r="E1029" s="412"/>
      <c r="F1029" s="314"/>
    </row>
    <row r="1030" spans="1:6" ht="15.75">
      <c r="A1030" s="312" t="s">
        <v>1021</v>
      </c>
      <c r="B1030" s="313">
        <v>105</v>
      </c>
      <c r="C1030" s="315">
        <v>20.78</v>
      </c>
      <c r="D1030" s="313" t="s">
        <v>1005</v>
      </c>
      <c r="E1030" s="412">
        <v>16</v>
      </c>
      <c r="F1030" s="316">
        <f>(C1030/28)*E1030</f>
        <v>11.874285714285715</v>
      </c>
    </row>
    <row r="1031" spans="1:6" ht="15.75">
      <c r="A1031" s="312" t="s">
        <v>1022</v>
      </c>
      <c r="B1031" s="313" t="s">
        <v>1023</v>
      </c>
      <c r="C1031" s="315">
        <v>12.61</v>
      </c>
      <c r="D1031" s="313" t="s">
        <v>1005</v>
      </c>
      <c r="E1031" s="412">
        <v>16</v>
      </c>
      <c r="F1031" s="316">
        <f t="shared" ref="F1031:F1077" si="41">(C1031/28)*E1031</f>
        <v>7.2057142857142855</v>
      </c>
    </row>
    <row r="1032" spans="1:6" ht="15.75">
      <c r="A1032" s="312" t="s">
        <v>13</v>
      </c>
      <c r="B1032" s="313">
        <v>107</v>
      </c>
      <c r="C1032" s="315">
        <v>12.81</v>
      </c>
      <c r="D1032" s="313" t="s">
        <v>1005</v>
      </c>
      <c r="E1032" s="412">
        <v>16</v>
      </c>
      <c r="F1032" s="316">
        <f t="shared" si="41"/>
        <v>7.32</v>
      </c>
    </row>
    <row r="1033" spans="1:6" ht="15.75">
      <c r="A1033" s="312" t="s">
        <v>18</v>
      </c>
      <c r="B1033" s="313">
        <v>102</v>
      </c>
      <c r="C1033" s="315">
        <v>5.35</v>
      </c>
      <c r="D1033" s="284" t="s">
        <v>54</v>
      </c>
      <c r="E1033" s="412">
        <v>20</v>
      </c>
      <c r="F1033" s="316">
        <f t="shared" si="41"/>
        <v>3.8214285714285712</v>
      </c>
    </row>
    <row r="1034" spans="1:6" ht="15.75">
      <c r="A1034" s="312" t="s">
        <v>1024</v>
      </c>
      <c r="B1034" s="313">
        <v>103</v>
      </c>
      <c r="C1034" s="315">
        <v>4.1500000000000004</v>
      </c>
      <c r="D1034" s="284" t="s">
        <v>54</v>
      </c>
      <c r="E1034" s="412">
        <v>20</v>
      </c>
      <c r="F1034" s="316">
        <f t="shared" si="41"/>
        <v>2.9642857142857144</v>
      </c>
    </row>
    <row r="1035" spans="1:6" ht="15.75">
      <c r="A1035" s="312" t="s">
        <v>1025</v>
      </c>
      <c r="B1035" s="313">
        <v>110</v>
      </c>
      <c r="C1035" s="315">
        <v>14.16</v>
      </c>
      <c r="D1035" s="284" t="s">
        <v>54</v>
      </c>
      <c r="E1035" s="412">
        <v>20</v>
      </c>
      <c r="F1035" s="316">
        <f t="shared" si="41"/>
        <v>10.114285714285714</v>
      </c>
    </row>
    <row r="1036" spans="1:6" ht="15.75">
      <c r="A1036" s="312" t="s">
        <v>1025</v>
      </c>
      <c r="B1036" s="313">
        <v>111</v>
      </c>
      <c r="C1036" s="315">
        <v>13.95</v>
      </c>
      <c r="D1036" s="284" t="s">
        <v>54</v>
      </c>
      <c r="E1036" s="412">
        <v>20</v>
      </c>
      <c r="F1036" s="316">
        <f t="shared" si="41"/>
        <v>9.9642857142857135</v>
      </c>
    </row>
    <row r="1037" spans="1:6" ht="15.75">
      <c r="A1037" s="312" t="s">
        <v>1025</v>
      </c>
      <c r="B1037" s="313">
        <v>112</v>
      </c>
      <c r="C1037" s="315">
        <v>13.95</v>
      </c>
      <c r="D1037" s="284" t="s">
        <v>54</v>
      </c>
      <c r="E1037" s="412">
        <v>20</v>
      </c>
      <c r="F1037" s="316">
        <f t="shared" si="41"/>
        <v>9.9642857142857135</v>
      </c>
    </row>
    <row r="1038" spans="1:6" ht="15.75">
      <c r="A1038" s="312" t="s">
        <v>1025</v>
      </c>
      <c r="B1038" s="313">
        <v>113</v>
      </c>
      <c r="C1038" s="315">
        <v>13.95</v>
      </c>
      <c r="D1038" s="284" t="s">
        <v>54</v>
      </c>
      <c r="E1038" s="412">
        <v>20</v>
      </c>
      <c r="F1038" s="316">
        <f t="shared" si="41"/>
        <v>9.9642857142857135</v>
      </c>
    </row>
    <row r="1039" spans="1:6" ht="15.75">
      <c r="A1039" s="312" t="s">
        <v>1025</v>
      </c>
      <c r="B1039" s="313">
        <v>114</v>
      </c>
      <c r="C1039" s="315">
        <v>14.16</v>
      </c>
      <c r="D1039" s="284" t="s">
        <v>54</v>
      </c>
      <c r="E1039" s="412">
        <v>20</v>
      </c>
      <c r="F1039" s="316">
        <f t="shared" si="41"/>
        <v>10.114285714285714</v>
      </c>
    </row>
    <row r="1040" spans="1:6" ht="15.75">
      <c r="A1040" s="312" t="s">
        <v>1025</v>
      </c>
      <c r="B1040" s="313">
        <v>115</v>
      </c>
      <c r="C1040" s="315">
        <v>13.84</v>
      </c>
      <c r="D1040" s="284" t="s">
        <v>54</v>
      </c>
      <c r="E1040" s="412">
        <v>20</v>
      </c>
      <c r="F1040" s="316">
        <f t="shared" si="41"/>
        <v>9.8857142857142861</v>
      </c>
    </row>
    <row r="1041" spans="1:6" ht="15.75">
      <c r="A1041" s="312" t="s">
        <v>1026</v>
      </c>
      <c r="B1041" s="313">
        <v>116</v>
      </c>
      <c r="C1041" s="315">
        <v>16.32</v>
      </c>
      <c r="D1041" s="313" t="s">
        <v>47</v>
      </c>
      <c r="E1041" s="412">
        <v>0</v>
      </c>
      <c r="F1041" s="316">
        <f t="shared" si="41"/>
        <v>0</v>
      </c>
    </row>
    <row r="1042" spans="1:6" ht="15.75">
      <c r="A1042" s="312" t="s">
        <v>1027</v>
      </c>
      <c r="B1042" s="313">
        <v>117</v>
      </c>
      <c r="C1042" s="315">
        <v>96.76</v>
      </c>
      <c r="D1042" s="284" t="s">
        <v>54</v>
      </c>
      <c r="E1042" s="412">
        <v>20</v>
      </c>
      <c r="F1042" s="316">
        <f t="shared" si="41"/>
        <v>69.114285714285714</v>
      </c>
    </row>
    <row r="1043" spans="1:6" ht="15.75">
      <c r="A1043" s="312" t="s">
        <v>1028</v>
      </c>
      <c r="B1043" s="313">
        <v>118</v>
      </c>
      <c r="C1043" s="315">
        <v>93.22</v>
      </c>
      <c r="D1043" s="284" t="s">
        <v>54</v>
      </c>
      <c r="E1043" s="412">
        <v>20</v>
      </c>
      <c r="F1043" s="316">
        <f t="shared" si="41"/>
        <v>66.585714285714289</v>
      </c>
    </row>
    <row r="1044" spans="1:6" ht="15.75">
      <c r="A1044" s="312" t="s">
        <v>458</v>
      </c>
      <c r="B1044" s="313"/>
      <c r="C1044" s="315">
        <v>63.33</v>
      </c>
      <c r="D1044" s="284" t="s">
        <v>54</v>
      </c>
      <c r="E1044" s="412">
        <v>20</v>
      </c>
      <c r="F1044" s="316">
        <f t="shared" si="41"/>
        <v>45.235714285714288</v>
      </c>
    </row>
    <row r="1045" spans="1:6" ht="15.75">
      <c r="A1045" s="312" t="s">
        <v>589</v>
      </c>
      <c r="B1045" s="313">
        <v>142</v>
      </c>
      <c r="C1045" s="315">
        <v>6.75</v>
      </c>
      <c r="D1045" s="313" t="s">
        <v>47</v>
      </c>
      <c r="E1045" s="412">
        <v>0</v>
      </c>
      <c r="F1045" s="316">
        <f t="shared" si="41"/>
        <v>0</v>
      </c>
    </row>
    <row r="1046" spans="1:6" ht="15.75">
      <c r="A1046" s="312" t="s">
        <v>1029</v>
      </c>
      <c r="B1046" s="313">
        <v>126</v>
      </c>
      <c r="C1046" s="315">
        <v>6.62</v>
      </c>
      <c r="D1046" s="313" t="s">
        <v>47</v>
      </c>
      <c r="E1046" s="412">
        <v>0</v>
      </c>
      <c r="F1046" s="316">
        <f t="shared" si="41"/>
        <v>0</v>
      </c>
    </row>
    <row r="1047" spans="1:6" ht="15.75">
      <c r="A1047" s="312" t="s">
        <v>1030</v>
      </c>
      <c r="B1047" s="313">
        <v>127</v>
      </c>
      <c r="C1047" s="315">
        <v>49.97</v>
      </c>
      <c r="D1047" s="284" t="s">
        <v>54</v>
      </c>
      <c r="E1047" s="412">
        <v>20</v>
      </c>
      <c r="F1047" s="316">
        <f t="shared" si="41"/>
        <v>35.692857142857143</v>
      </c>
    </row>
    <row r="1048" spans="1:6" ht="15.75">
      <c r="A1048" s="312" t="s">
        <v>1031</v>
      </c>
      <c r="B1048" s="313">
        <v>128</v>
      </c>
      <c r="C1048" s="315">
        <v>10.42</v>
      </c>
      <c r="D1048" s="284" t="s">
        <v>54</v>
      </c>
      <c r="E1048" s="412">
        <v>20</v>
      </c>
      <c r="F1048" s="316">
        <f t="shared" si="41"/>
        <v>7.4428571428571431</v>
      </c>
    </row>
    <row r="1049" spans="1:6" ht="15.75">
      <c r="A1049" s="312" t="s">
        <v>1032</v>
      </c>
      <c r="B1049" s="313">
        <v>124</v>
      </c>
      <c r="C1049" s="315">
        <v>13</v>
      </c>
      <c r="D1049" s="284" t="s">
        <v>54</v>
      </c>
      <c r="E1049" s="412">
        <v>20</v>
      </c>
      <c r="F1049" s="316">
        <f t="shared" si="41"/>
        <v>9.2857142857142865</v>
      </c>
    </row>
    <row r="1050" spans="1:6" ht="15.75">
      <c r="A1050" s="312" t="s">
        <v>1033</v>
      </c>
      <c r="B1050" s="313">
        <v>132</v>
      </c>
      <c r="C1050" s="315">
        <v>11.59</v>
      </c>
      <c r="D1050" s="313" t="s">
        <v>1005</v>
      </c>
      <c r="E1050" s="412">
        <v>16</v>
      </c>
      <c r="F1050" s="316">
        <f t="shared" si="41"/>
        <v>6.6228571428571428</v>
      </c>
    </row>
    <row r="1051" spans="1:6" ht="15.75">
      <c r="A1051" s="312" t="s">
        <v>1033</v>
      </c>
      <c r="B1051" s="313">
        <v>133</v>
      </c>
      <c r="C1051" s="315">
        <v>11.59</v>
      </c>
      <c r="D1051" s="313" t="s">
        <v>1005</v>
      </c>
      <c r="E1051" s="412">
        <v>16</v>
      </c>
      <c r="F1051" s="316">
        <f t="shared" si="41"/>
        <v>6.6228571428571428</v>
      </c>
    </row>
    <row r="1052" spans="1:6" ht="15.75">
      <c r="A1052" s="312" t="s">
        <v>1033</v>
      </c>
      <c r="B1052" s="313">
        <v>134</v>
      </c>
      <c r="C1052" s="315">
        <v>8.31</v>
      </c>
      <c r="D1052" s="313" t="s">
        <v>1005</v>
      </c>
      <c r="E1052" s="412">
        <v>16</v>
      </c>
      <c r="F1052" s="316">
        <f t="shared" si="41"/>
        <v>4.7485714285714291</v>
      </c>
    </row>
    <row r="1053" spans="1:6" ht="15.75">
      <c r="A1053" s="312" t="s">
        <v>458</v>
      </c>
      <c r="B1053" s="313"/>
      <c r="C1053" s="315">
        <v>60.29</v>
      </c>
      <c r="D1053" s="284" t="s">
        <v>54</v>
      </c>
      <c r="E1053" s="412">
        <v>20</v>
      </c>
      <c r="F1053" s="316">
        <f t="shared" si="41"/>
        <v>43.064285714285717</v>
      </c>
    </row>
    <row r="1054" spans="1:6" ht="15.75">
      <c r="A1054" s="312" t="s">
        <v>1034</v>
      </c>
      <c r="B1054" s="313">
        <v>120</v>
      </c>
      <c r="C1054" s="315">
        <v>6.75</v>
      </c>
      <c r="D1054" s="283" t="s">
        <v>21</v>
      </c>
      <c r="E1054" s="412">
        <v>4</v>
      </c>
      <c r="F1054" s="316">
        <f t="shared" si="41"/>
        <v>0.9642857142857143</v>
      </c>
    </row>
    <row r="1055" spans="1:6" ht="15.75">
      <c r="A1055" s="312" t="s">
        <v>1035</v>
      </c>
      <c r="B1055" s="313">
        <v>121</v>
      </c>
      <c r="C1055" s="315">
        <v>103.54</v>
      </c>
      <c r="D1055" s="284" t="s">
        <v>54</v>
      </c>
      <c r="E1055" s="412">
        <v>20</v>
      </c>
      <c r="F1055" s="316">
        <f t="shared" si="41"/>
        <v>73.957142857142856</v>
      </c>
    </row>
    <row r="1056" spans="1:6" ht="15.75">
      <c r="A1056" s="312" t="s">
        <v>1036</v>
      </c>
      <c r="B1056" s="313">
        <v>103</v>
      </c>
      <c r="C1056" s="315">
        <v>102.41</v>
      </c>
      <c r="D1056" s="284" t="s">
        <v>54</v>
      </c>
      <c r="E1056" s="412">
        <v>20</v>
      </c>
      <c r="F1056" s="316">
        <f t="shared" si="41"/>
        <v>73.149999999999991</v>
      </c>
    </row>
    <row r="1057" spans="1:6" ht="15.75">
      <c r="A1057" s="312" t="s">
        <v>1037</v>
      </c>
      <c r="B1057" s="313">
        <v>116</v>
      </c>
      <c r="C1057" s="315">
        <v>122.93</v>
      </c>
      <c r="D1057" s="284" t="s">
        <v>54</v>
      </c>
      <c r="E1057" s="412">
        <v>20</v>
      </c>
      <c r="F1057" s="316">
        <f t="shared" si="41"/>
        <v>87.80714285714285</v>
      </c>
    </row>
    <row r="1058" spans="1:6" ht="15.75">
      <c r="A1058" s="312" t="s">
        <v>1038</v>
      </c>
      <c r="B1058" s="313"/>
      <c r="C1058" s="315">
        <v>702.63</v>
      </c>
      <c r="D1058" s="284" t="s">
        <v>54</v>
      </c>
      <c r="E1058" s="412">
        <v>20</v>
      </c>
      <c r="F1058" s="316">
        <f t="shared" si="41"/>
        <v>501.87857142857138</v>
      </c>
    </row>
    <row r="1059" spans="1:6" ht="15.75">
      <c r="A1059" s="312" t="s">
        <v>167</v>
      </c>
      <c r="B1059" s="313">
        <v>134</v>
      </c>
      <c r="C1059" s="315">
        <v>8.5</v>
      </c>
      <c r="D1059" s="284" t="s">
        <v>54</v>
      </c>
      <c r="E1059" s="412">
        <v>20</v>
      </c>
      <c r="F1059" s="316">
        <f t="shared" si="41"/>
        <v>6.0714285714285712</v>
      </c>
    </row>
    <row r="1060" spans="1:6" ht="15.75">
      <c r="A1060" s="312" t="s">
        <v>167</v>
      </c>
      <c r="B1060" s="313">
        <v>135</v>
      </c>
      <c r="C1060" s="315">
        <v>8.5</v>
      </c>
      <c r="D1060" s="284" t="s">
        <v>54</v>
      </c>
      <c r="E1060" s="412">
        <v>20</v>
      </c>
      <c r="F1060" s="316">
        <f t="shared" si="41"/>
        <v>6.0714285714285712</v>
      </c>
    </row>
    <row r="1061" spans="1:6" ht="15.75">
      <c r="A1061" s="312" t="s">
        <v>598</v>
      </c>
      <c r="B1061" s="313">
        <v>136</v>
      </c>
      <c r="C1061" s="315">
        <v>8.5</v>
      </c>
      <c r="D1061" s="284" t="s">
        <v>54</v>
      </c>
      <c r="E1061" s="412">
        <v>20</v>
      </c>
      <c r="F1061" s="316">
        <f t="shared" si="41"/>
        <v>6.0714285714285712</v>
      </c>
    </row>
    <row r="1062" spans="1:6" ht="15.75">
      <c r="A1062" s="312" t="s">
        <v>1039</v>
      </c>
      <c r="B1062" s="313">
        <v>137</v>
      </c>
      <c r="C1062" s="315">
        <v>8.5</v>
      </c>
      <c r="D1062" s="284" t="s">
        <v>54</v>
      </c>
      <c r="E1062" s="412">
        <v>20</v>
      </c>
      <c r="F1062" s="316">
        <f t="shared" si="41"/>
        <v>6.0714285714285712</v>
      </c>
    </row>
    <row r="1063" spans="1:6" ht="15.75">
      <c r="A1063" s="312" t="s">
        <v>1026</v>
      </c>
      <c r="B1063" s="313">
        <v>138</v>
      </c>
      <c r="C1063" s="315">
        <v>8.6199999999999992</v>
      </c>
      <c r="D1063" s="284" t="s">
        <v>54</v>
      </c>
      <c r="E1063" s="412">
        <v>20</v>
      </c>
      <c r="F1063" s="316">
        <f t="shared" si="41"/>
        <v>6.1571428571428566</v>
      </c>
    </row>
    <row r="1064" spans="1:6" ht="15.75">
      <c r="A1064" s="312" t="s">
        <v>1040</v>
      </c>
      <c r="B1064" s="313">
        <v>139</v>
      </c>
      <c r="C1064" s="315">
        <v>5</v>
      </c>
      <c r="D1064" s="284" t="s">
        <v>54</v>
      </c>
      <c r="E1064" s="412">
        <v>20</v>
      </c>
      <c r="F1064" s="316">
        <f t="shared" si="41"/>
        <v>3.5714285714285716</v>
      </c>
    </row>
    <row r="1065" spans="1:6" ht="15.75">
      <c r="A1065" s="312" t="s">
        <v>901</v>
      </c>
      <c r="B1065" s="313">
        <v>129</v>
      </c>
      <c r="C1065" s="315">
        <v>5.0999999999999996</v>
      </c>
      <c r="D1065" s="284" t="s">
        <v>54</v>
      </c>
      <c r="E1065" s="412">
        <v>20</v>
      </c>
      <c r="F1065" s="316">
        <f t="shared" si="41"/>
        <v>3.6428571428571428</v>
      </c>
    </row>
    <row r="1066" spans="1:6" ht="15.75">
      <c r="A1066" s="312" t="s">
        <v>901</v>
      </c>
      <c r="B1066" s="313">
        <v>130</v>
      </c>
      <c r="C1066" s="315">
        <v>16.829999999999998</v>
      </c>
      <c r="D1066" s="284" t="s">
        <v>54</v>
      </c>
      <c r="E1066" s="412">
        <v>20</v>
      </c>
      <c r="F1066" s="316">
        <f t="shared" si="41"/>
        <v>12.021428571428569</v>
      </c>
    </row>
    <row r="1067" spans="1:6" ht="15.75">
      <c r="A1067" s="312" t="s">
        <v>1041</v>
      </c>
      <c r="B1067" s="313">
        <v>131</v>
      </c>
      <c r="C1067" s="315">
        <v>22.39</v>
      </c>
      <c r="D1067" s="283" t="s">
        <v>44</v>
      </c>
      <c r="E1067" s="412">
        <v>8</v>
      </c>
      <c r="F1067" s="316">
        <f t="shared" si="41"/>
        <v>6.3971428571428577</v>
      </c>
    </row>
    <row r="1068" spans="1:6" ht="15.75">
      <c r="A1068" s="312" t="s">
        <v>1042</v>
      </c>
      <c r="B1068" s="313">
        <v>108</v>
      </c>
      <c r="C1068" s="315">
        <v>5</v>
      </c>
      <c r="D1068" s="283" t="s">
        <v>44</v>
      </c>
      <c r="E1068" s="412">
        <v>8</v>
      </c>
      <c r="F1068" s="316">
        <f t="shared" si="41"/>
        <v>1.4285714285714286</v>
      </c>
    </row>
    <row r="1069" spans="1:6" ht="15.75">
      <c r="A1069" s="312" t="s">
        <v>1043</v>
      </c>
      <c r="B1069" s="313">
        <v>123</v>
      </c>
      <c r="C1069" s="315">
        <v>11.59</v>
      </c>
      <c r="D1069" s="283" t="s">
        <v>44</v>
      </c>
      <c r="E1069" s="412">
        <v>8</v>
      </c>
      <c r="F1069" s="316">
        <f t="shared" si="41"/>
        <v>3.3114285714285714</v>
      </c>
    </row>
    <row r="1070" spans="1:6" ht="15.75">
      <c r="A1070" s="312" t="s">
        <v>1044</v>
      </c>
      <c r="B1070" s="313">
        <v>122</v>
      </c>
      <c r="C1070" s="315">
        <v>11.59</v>
      </c>
      <c r="D1070" s="283" t="s">
        <v>44</v>
      </c>
      <c r="E1070" s="412">
        <v>8</v>
      </c>
      <c r="F1070" s="316">
        <f t="shared" si="41"/>
        <v>3.3114285714285714</v>
      </c>
    </row>
    <row r="1071" spans="1:6" ht="15.75">
      <c r="A1071" s="312" t="s">
        <v>1045</v>
      </c>
      <c r="B1071" s="313">
        <v>140</v>
      </c>
      <c r="C1071" s="315">
        <v>3.7</v>
      </c>
      <c r="D1071" s="313" t="s">
        <v>47</v>
      </c>
      <c r="E1071" s="412">
        <v>0</v>
      </c>
      <c r="F1071" s="316">
        <f t="shared" si="41"/>
        <v>0</v>
      </c>
    </row>
    <row r="1072" spans="1:6" ht="15.75">
      <c r="A1072" s="312" t="s">
        <v>1046</v>
      </c>
      <c r="B1072" s="313"/>
      <c r="C1072" s="315">
        <v>168.46</v>
      </c>
      <c r="D1072" s="284" t="s">
        <v>54</v>
      </c>
      <c r="E1072" s="412">
        <v>20</v>
      </c>
      <c r="F1072" s="316">
        <f t="shared" si="41"/>
        <v>120.32857142857142</v>
      </c>
    </row>
    <row r="1073" spans="1:6" ht="15.75">
      <c r="A1073" s="312" t="s">
        <v>1047</v>
      </c>
      <c r="B1073" s="313">
        <v>101</v>
      </c>
      <c r="C1073" s="315">
        <v>20.9</v>
      </c>
      <c r="D1073" s="284" t="s">
        <v>54</v>
      </c>
      <c r="E1073" s="412">
        <v>20</v>
      </c>
      <c r="F1073" s="316">
        <f t="shared" si="41"/>
        <v>14.928571428571427</v>
      </c>
    </row>
    <row r="1074" spans="1:6" ht="15.75">
      <c r="A1074" s="312" t="s">
        <v>1048</v>
      </c>
      <c r="B1074" s="313">
        <v>201</v>
      </c>
      <c r="C1074" s="315">
        <v>15.83</v>
      </c>
      <c r="D1074" s="313" t="s">
        <v>1005</v>
      </c>
      <c r="E1074" s="412">
        <v>16</v>
      </c>
      <c r="F1074" s="316">
        <f t="shared" si="41"/>
        <v>9.0457142857142863</v>
      </c>
    </row>
    <row r="1075" spans="1:6" ht="15.75">
      <c r="A1075" s="312" t="s">
        <v>1049</v>
      </c>
      <c r="B1075" s="313"/>
      <c r="C1075" s="315">
        <v>241.01</v>
      </c>
      <c r="D1075" s="284" t="s">
        <v>54</v>
      </c>
      <c r="E1075" s="412">
        <v>20</v>
      </c>
      <c r="F1075" s="316">
        <f t="shared" si="41"/>
        <v>172.15</v>
      </c>
    </row>
    <row r="1076" spans="1:6" ht="15.75">
      <c r="A1076" s="312" t="s">
        <v>1050</v>
      </c>
      <c r="B1076" s="313"/>
      <c r="C1076" s="315">
        <v>5</v>
      </c>
      <c r="D1076" s="283" t="s">
        <v>21</v>
      </c>
      <c r="E1076" s="412">
        <v>4</v>
      </c>
      <c r="F1076" s="316">
        <f t="shared" si="41"/>
        <v>0.7142857142857143</v>
      </c>
    </row>
    <row r="1077" spans="1:6" ht="15.75">
      <c r="A1077" s="312" t="s">
        <v>219</v>
      </c>
      <c r="B1077" s="313"/>
      <c r="C1077" s="315">
        <v>10</v>
      </c>
      <c r="D1077" s="313" t="s">
        <v>47</v>
      </c>
      <c r="E1077" s="412">
        <v>0</v>
      </c>
      <c r="F1077" s="316">
        <f t="shared" si="41"/>
        <v>0</v>
      </c>
    </row>
    <row r="1078" spans="1:6" ht="15.75">
      <c r="A1078" s="312" t="s">
        <v>163</v>
      </c>
      <c r="B1078" s="313"/>
      <c r="C1078" s="326">
        <f>SUM(C1030:C1077)</f>
        <v>2211.16</v>
      </c>
      <c r="D1078" s="330"/>
      <c r="E1078" s="413"/>
      <c r="F1078" s="331">
        <f>SUM(F1030:F1077)</f>
        <v>1506.6600000000003</v>
      </c>
    </row>
    <row r="1079" spans="1:6" ht="15.75">
      <c r="A1079" s="463" t="s">
        <v>1051</v>
      </c>
      <c r="B1079" s="464"/>
      <c r="C1079" s="332">
        <f>C1078+C1028</f>
        <v>3466.7999999999997</v>
      </c>
      <c r="D1079" s="332"/>
      <c r="E1079" s="414"/>
      <c r="F1079" s="333">
        <f>F1078+F1028</f>
        <v>1991.648928571429</v>
      </c>
    </row>
    <row r="1080" spans="1:6" ht="15.75">
      <c r="A1080" s="419" t="s">
        <v>1068</v>
      </c>
      <c r="B1080" s="173"/>
      <c r="C1080" s="335">
        <f t="shared" ref="C1080" si="42">C1079+C994+C906</f>
        <v>8943.1599999999962</v>
      </c>
      <c r="D1080" s="335"/>
      <c r="E1080" s="415"/>
      <c r="F1080" s="174">
        <f>F1079+F994+F906</f>
        <v>5821.5675000000001</v>
      </c>
    </row>
    <row r="1082" spans="1:6">
      <c r="A1082" s="420" t="s">
        <v>1063</v>
      </c>
      <c r="B1082" s="420"/>
      <c r="C1082" s="421"/>
      <c r="D1082" s="420"/>
      <c r="E1082" s="422"/>
      <c r="F1082" s="423">
        <f>F1080+F760+F571+F245</f>
        <v>19025.249285714286</v>
      </c>
    </row>
  </sheetData>
  <mergeCells count="22">
    <mergeCell ref="A577:F577"/>
    <mergeCell ref="A578:F578"/>
    <mergeCell ref="A604:F604"/>
    <mergeCell ref="A605:F605"/>
    <mergeCell ref="A640:F640"/>
    <mergeCell ref="A422:F422"/>
    <mergeCell ref="A249:F249"/>
    <mergeCell ref="A250:F250"/>
    <mergeCell ref="A420:F420"/>
    <mergeCell ref="A1:B1"/>
    <mergeCell ref="A4:F4"/>
    <mergeCell ref="A208:F208"/>
    <mergeCell ref="A209:F209"/>
    <mergeCell ref="A421:F421"/>
    <mergeCell ref="A997:F997"/>
    <mergeCell ref="A998:F998"/>
    <mergeCell ref="A1079:B1079"/>
    <mergeCell ref="A763:F763"/>
    <mergeCell ref="A764:F764"/>
    <mergeCell ref="A765:F765"/>
    <mergeCell ref="A909:F909"/>
    <mergeCell ref="A910:F9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Część A</vt:lpstr>
      <vt:lpstr>Część B</vt:lpstr>
      <vt:lpstr>Arkusz3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uth</dc:creator>
  <cp:lastModifiedBy>tp</cp:lastModifiedBy>
  <cp:lastPrinted>2022-06-30T08:46:16Z</cp:lastPrinted>
  <dcterms:created xsi:type="dcterms:W3CDTF">2022-06-27T05:56:12Z</dcterms:created>
  <dcterms:modified xsi:type="dcterms:W3CDTF">2022-06-30T08:47:17Z</dcterms:modified>
</cp:coreProperties>
</file>