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/>
  <mc:AlternateContent xmlns:mc="http://schemas.openxmlformats.org/markup-compatibility/2006">
    <mc:Choice Requires="x15">
      <x15ac:absPath xmlns:x15ac="http://schemas.microsoft.com/office/spreadsheetml/2010/11/ac" url="\\10.0.1.45\inwestycje\SPRAWY 2026\01_ŚWIADECTWA ENERGETYCZNE\DOKUMENTY DO POSTĘPOWANIA — kopia — kopia\"/>
    </mc:Choice>
  </mc:AlternateContent>
  <xr:revisionPtr revIDLastSave="0" documentId="13_ncr:1_{7CB30F36-7EEF-49A5-9FEF-07CAEE68A40D}" xr6:coauthVersionLast="47" xr6:coauthVersionMax="47" xr10:uidLastSave="{00000000-0000-0000-0000-000000000000}"/>
  <bookViews>
    <workbookView xWindow="-120" yWindow="-120" windowWidth="29040" windowHeight="15840" activeTab="2" xr2:uid="{309344FC-5781-49F5-A6F4-E909392CF4D0}"/>
  </bookViews>
  <sheets>
    <sheet name="1. Budynki" sheetId="5" r:id="rId1"/>
    <sheet name="2. Wynajem długoterminowy" sheetId="1" r:id="rId2"/>
    <sheet name="3. Wynajem okazjonalny" sheetId="2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R21" i="2" l="1"/>
  <c r="R22" i="2"/>
  <c r="O21" i="2"/>
  <c r="O23" i="2" s="1"/>
  <c r="M24" i="5"/>
  <c r="Q23" i="2" l="1"/>
  <c r="R6" i="2"/>
  <c r="R7" i="2"/>
  <c r="R8" i="2"/>
  <c r="R9" i="2"/>
  <c r="R10" i="2"/>
  <c r="R11" i="2"/>
  <c r="R12" i="2"/>
  <c r="R13" i="2"/>
  <c r="R14" i="2"/>
  <c r="R15" i="2"/>
  <c r="R16" i="2"/>
  <c r="R17" i="2"/>
  <c r="R18" i="2"/>
  <c r="R19" i="2"/>
  <c r="R20" i="2"/>
  <c r="R5" i="2"/>
  <c r="R4" i="2"/>
  <c r="R3" i="2"/>
  <c r="Q26" i="1"/>
  <c r="Q25" i="1"/>
  <c r="R5" i="1"/>
  <c r="R6" i="1"/>
  <c r="R7" i="1"/>
  <c r="R8" i="1"/>
  <c r="R9" i="1"/>
  <c r="R10" i="1"/>
  <c r="R11" i="1"/>
  <c r="R12" i="1"/>
  <c r="R13" i="1"/>
  <c r="R14" i="1"/>
  <c r="R15" i="1"/>
  <c r="R16" i="1"/>
  <c r="R17" i="1"/>
  <c r="R18" i="1"/>
  <c r="R19" i="1"/>
  <c r="R20" i="1"/>
  <c r="R21" i="1"/>
  <c r="R22" i="1"/>
  <c r="R23" i="1"/>
  <c r="R24" i="1"/>
  <c r="R4" i="1"/>
  <c r="R3" i="1"/>
  <c r="R25" i="1" s="1"/>
  <c r="R26" i="1" s="1"/>
  <c r="N4" i="5"/>
  <c r="N5" i="5"/>
  <c r="N6" i="5"/>
  <c r="N7" i="5"/>
  <c r="N8" i="5"/>
  <c r="N9" i="5"/>
  <c r="N10" i="5"/>
  <c r="N11" i="5"/>
  <c r="N12" i="5"/>
  <c r="N13" i="5"/>
  <c r="N14" i="5"/>
  <c r="N15" i="5"/>
  <c r="N16" i="5"/>
  <c r="N17" i="5"/>
  <c r="N18" i="5"/>
  <c r="N19" i="5"/>
  <c r="N20" i="5"/>
  <c r="N21" i="5"/>
  <c r="N22" i="5"/>
  <c r="N23" i="5"/>
  <c r="N3" i="5"/>
  <c r="O25" i="1"/>
  <c r="G24" i="5"/>
  <c r="R23" i="2" l="1"/>
  <c r="R24" i="2" s="1"/>
  <c r="Q24" i="2"/>
  <c r="N24" i="5"/>
  <c r="N25" i="5" s="1"/>
  <c r="M25" i="5"/>
</calcChain>
</file>

<file path=xl/sharedStrings.xml><?xml version="1.0" encoding="utf-8"?>
<sst xmlns="http://schemas.openxmlformats.org/spreadsheetml/2006/main" count="400" uniqueCount="139">
  <si>
    <t>Nazwa</t>
  </si>
  <si>
    <t>adres</t>
  </si>
  <si>
    <t>rok budowy</t>
  </si>
  <si>
    <t>ogrzewanie</t>
  </si>
  <si>
    <t>rodz oświeltenia</t>
  </si>
  <si>
    <t>rodz wentylacji</t>
  </si>
  <si>
    <t>L.p.</t>
  </si>
  <si>
    <t>"Pentagon" Wydział Sztuki</t>
  </si>
  <si>
    <t>Malczewskiego 22</t>
  </si>
  <si>
    <t>Chrobrego 31</t>
  </si>
  <si>
    <t>Malczewskiego 29</t>
  </si>
  <si>
    <t>Malczewskiego 20A</t>
  </si>
  <si>
    <t>Stasieckiego 54</t>
  </si>
  <si>
    <t>Chrobrego 27</t>
  </si>
  <si>
    <t>Rektorat</t>
  </si>
  <si>
    <t>Wydział Filologiczno  - Pedagogiczny (OLIMP)</t>
  </si>
  <si>
    <t>Chrobrego 45</t>
  </si>
  <si>
    <t>Budynek "Medyk"</t>
  </si>
  <si>
    <t>Pułaskiego 9</t>
  </si>
  <si>
    <t>Biblioteka Główna</t>
  </si>
  <si>
    <t>Chrobrego 33</t>
  </si>
  <si>
    <t xml:space="preserve">Hala Widowiskowa (nowa) </t>
  </si>
  <si>
    <t>Centrum Naukowo - Badawcze (Stara Hala Sportowa)</t>
  </si>
  <si>
    <t>Biblioteka</t>
  </si>
  <si>
    <t>Budynek dydaktyczny (Szkoła)</t>
  </si>
  <si>
    <t>DS. 1 "Wcześniak"</t>
  </si>
  <si>
    <t>Akademicka 1</t>
  </si>
  <si>
    <t>Akademicka 2</t>
  </si>
  <si>
    <t>DS. 2 "Walet"</t>
  </si>
  <si>
    <t>DS. 3 "Bliźniak"</t>
  </si>
  <si>
    <t>Akademicka 3</t>
  </si>
  <si>
    <t>kubatura</t>
  </si>
  <si>
    <t>ilość kondygnacji</t>
  </si>
  <si>
    <t>pow zabudowy</t>
  </si>
  <si>
    <t>pow użytkowa</t>
  </si>
  <si>
    <t>pow całkowita</t>
  </si>
  <si>
    <t>Nr działki</t>
  </si>
  <si>
    <t>Chrobrego 29c</t>
  </si>
  <si>
    <t>98/49</t>
  </si>
  <si>
    <t>161/4</t>
  </si>
  <si>
    <t>Atrium (Przychodnia)+ łącznik</t>
  </si>
  <si>
    <t>98/64, 77/12, 99/3</t>
  </si>
  <si>
    <t>17/6</t>
  </si>
  <si>
    <t>UŻ 3/1</t>
  </si>
  <si>
    <t>10/15</t>
  </si>
  <si>
    <t>Malczewskiego 29a</t>
  </si>
  <si>
    <t>Wydział Transportu, Elektroniki i Informatyki (cały)</t>
  </si>
  <si>
    <t>98/38</t>
  </si>
  <si>
    <t>Budynek mieszkalny</t>
  </si>
  <si>
    <t>484/1</t>
  </si>
  <si>
    <t>Lesiów 62</t>
  </si>
  <si>
    <t>Wydział Mechaniczny - budynek główny (Warsztaty)</t>
  </si>
  <si>
    <t>Budynek Międzywydziałowy</t>
  </si>
  <si>
    <t>IEPIM Hala 3</t>
  </si>
  <si>
    <t>IEPIM Hala 1</t>
  </si>
  <si>
    <t>IEPIM Hala 2</t>
  </si>
  <si>
    <t>nie znany</t>
  </si>
  <si>
    <t>Skrzydło Laboratotyjne (Prosektorium + Hala Technologiczna)</t>
  </si>
  <si>
    <t>LED</t>
  </si>
  <si>
    <t>co miejskie</t>
  </si>
  <si>
    <t>św+LED</t>
  </si>
  <si>
    <t>świetlówki</t>
  </si>
  <si>
    <t>grawit</t>
  </si>
  <si>
    <t>gr-mech</t>
  </si>
  <si>
    <t>brak</t>
  </si>
  <si>
    <t>98/62, 98/49</t>
  </si>
  <si>
    <t>157/4</t>
  </si>
  <si>
    <t>157/4 161/4</t>
  </si>
  <si>
    <t>161/2, 157/2</t>
  </si>
  <si>
    <t>98/4</t>
  </si>
  <si>
    <t>188, 190 194, 224</t>
  </si>
  <si>
    <t>nr sali, pomieszczenie</t>
  </si>
  <si>
    <t>ilość m2</t>
  </si>
  <si>
    <t>przeznaczenie</t>
  </si>
  <si>
    <t>Pomieszczenia wynajmowane
  (najem długoterminowy) od stycznia 2025</t>
  </si>
  <si>
    <t>bufet</t>
  </si>
  <si>
    <t>jw.</t>
  </si>
  <si>
    <t>biuro</t>
  </si>
  <si>
    <t>szkoła</t>
  </si>
  <si>
    <t>część budynku</t>
  </si>
  <si>
    <t>zamieszkanie</t>
  </si>
  <si>
    <t>produkcja</t>
  </si>
  <si>
    <t>5 parter</t>
  </si>
  <si>
    <t>106, 106a, 107, 107a, 107b- I p</t>
  </si>
  <si>
    <t>przychodnia</t>
  </si>
  <si>
    <t>parter</t>
  </si>
  <si>
    <t xml:space="preserve">piwnica </t>
  </si>
  <si>
    <t>magazyn</t>
  </si>
  <si>
    <t>pralnia</t>
  </si>
  <si>
    <t>pralnia, PG02</t>
  </si>
  <si>
    <t>pralnia, parter</t>
  </si>
  <si>
    <t>księgarnia</t>
  </si>
  <si>
    <t>wydzielone pomieszczenie na korytarzu</t>
  </si>
  <si>
    <t>106-107b, 113-121, 124-127,
203-212</t>
  </si>
  <si>
    <t>piętro 4, (16 segmentów plus pok 311, 305, 405, 20)</t>
  </si>
  <si>
    <t>sala klubowa</t>
  </si>
  <si>
    <t>katering</t>
  </si>
  <si>
    <t>Pomieszczenia wynajmowane
  (najem krótkoterminowy) od stycznia 2025</t>
  </si>
  <si>
    <t>Sala wykładowa (16)</t>
  </si>
  <si>
    <t>wykłady, spotkania</t>
  </si>
  <si>
    <t>Wydział Ekonomii i Finansów, Wydział Prawa i Administracji</t>
  </si>
  <si>
    <t xml:space="preserve">Wydział Transportu, Elektroniki i Informatyki </t>
  </si>
  <si>
    <t>wykłady, prelekcje</t>
  </si>
  <si>
    <t>Sala wykładowa (108)</t>
  </si>
  <si>
    <t>Sala wykładowa (113, Aula Wiesława Kudły)</t>
  </si>
  <si>
    <t>Sala wykładowa z zapleczem (208, 208z)</t>
  </si>
  <si>
    <t>Sala wykładowa (209, Aula Henryka Nurowskiego)</t>
  </si>
  <si>
    <t>Sala wykładowa (219, Aula Stefana Witkowskiego)</t>
  </si>
  <si>
    <t>Sala wykładowa (220)</t>
  </si>
  <si>
    <t>Hol przy szatni</t>
  </si>
  <si>
    <t>stanowisko reklamowe (baner)</t>
  </si>
  <si>
    <t>Aula Główna</t>
  </si>
  <si>
    <t>Chrobrego 31a</t>
  </si>
  <si>
    <t>co miejskie + pompy ciepła</t>
  </si>
  <si>
    <t>98/28</t>
  </si>
  <si>
    <t>czytelnia baz danych</t>
  </si>
  <si>
    <t>wykłady, prelekcje, szkolenia</t>
  </si>
  <si>
    <t xml:space="preserve">wykłady, prelekcje, szkolenia </t>
  </si>
  <si>
    <t>Aula B3- 114z zapleczem</t>
  </si>
  <si>
    <t>Aula 131</t>
  </si>
  <si>
    <t>Sala główna (A), sala wykładowa B, sala wykładowa C, pokój prelegenta</t>
  </si>
  <si>
    <t>17, piwnica</t>
  </si>
  <si>
    <t xml:space="preserve">biuro </t>
  </si>
  <si>
    <t>Cena netto</t>
  </si>
  <si>
    <t>Cena brutto</t>
  </si>
  <si>
    <t>SUMA</t>
  </si>
  <si>
    <t>Razem</t>
  </si>
  <si>
    <t>Sala Senatu  (19)</t>
  </si>
  <si>
    <t>zaplecze kuchenne</t>
  </si>
  <si>
    <t>Aula B3- 115</t>
  </si>
  <si>
    <t>RAZEM</t>
  </si>
  <si>
    <t xml:space="preserve"> </t>
  </si>
  <si>
    <t>piec węglowy, kominek</t>
  </si>
  <si>
    <t>Średnio za 1 m2</t>
  </si>
  <si>
    <t>Średnio za 1m2</t>
  </si>
  <si>
    <t>Sala wykładowa 16</t>
  </si>
  <si>
    <t>Centrum Naukowo Badawcze (Stara Hala Sportowa)</t>
  </si>
  <si>
    <t>zajęcia spotrowe</t>
  </si>
  <si>
    <t>Sala gimanstyczna wr5az z szatniami i natryskami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</si>
</sst>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Aptos Narrow"/>
      <family val="2"/>
      <charset val="238"/>
      <scheme val="minor"/>
    </font>
    <font>
      <sz val="11"/>
      <name val="Aptos Narrow"/>
      <family val="2"/>
      <charset val="238"/>
      <scheme val="minor"/>
    </font>
    <font>
      <sz val="11"/>
      <color rgb="FF00B050"/>
      <name val="Aptos Narrow"/>
      <family val="2"/>
      <charset val="238"/>
      <scheme val="minor"/>
    </font>
    <font>
      <sz val="10"/>
      <color theme="1"/>
      <name val="Aptos Narrow"/>
      <family val="2"/>
      <charset val="238"/>
      <scheme val="minor"/>
    </font>
    <font>
      <sz val="10"/>
      <name val="Aptos Narrow"/>
      <family val="2"/>
      <charset val="238"/>
      <scheme val="minor"/>
    </font>
    <font>
      <b/>
      <sz val="11"/>
      <name val="Aptos Narrow"/>
      <family val="2"/>
      <scheme val="minor"/>
    </font>
    <font>
      <b/>
      <sz val="1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11"/>
      <name val="Aptos Narrow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theme="0"/>
        <bgColor indexed="64"/>
      </patternFill>
    </fill>
  </fills>
  <borders count="4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43">
    <xf numFmtId="0" fontId="0" fillId="0" borderId="0" xfId="0"/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left" vertical="center" wrapText="1"/>
    </xf>
    <xf numFmtId="0" fontId="0" fillId="0" borderId="0" xfId="0" applyAlignment="1">
      <alignment horizontal="left" wrapText="1"/>
    </xf>
    <xf numFmtId="0" fontId="1" fillId="0" borderId="0" xfId="0" applyFont="1" applyAlignment="1">
      <alignment horizontal="left" vertical="center" wrapText="1"/>
    </xf>
    <xf numFmtId="0" fontId="1" fillId="0" borderId="0" xfId="0" applyFont="1" applyAlignment="1">
      <alignment horizontal="left" wrapText="1"/>
    </xf>
    <xf numFmtId="49" fontId="0" fillId="0" borderId="0" xfId="0" applyNumberFormat="1" applyAlignment="1">
      <alignment horizontal="left" vertical="center" wrapText="1"/>
    </xf>
    <xf numFmtId="49" fontId="0" fillId="0" borderId="0" xfId="0" applyNumberFormat="1" applyAlignment="1">
      <alignment horizontal="left" wrapText="1"/>
    </xf>
    <xf numFmtId="4" fontId="0" fillId="0" borderId="0" xfId="0" applyNumberFormat="1" applyAlignment="1">
      <alignment horizontal="center" vertical="center" wrapText="1"/>
    </xf>
    <xf numFmtId="0" fontId="0" fillId="3" borderId="1" xfId="0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left" vertical="center" wrapText="1"/>
    </xf>
    <xf numFmtId="0" fontId="0" fillId="3" borderId="1" xfId="0" applyFill="1" applyBorder="1" applyAlignment="1">
      <alignment horizontal="left" vertical="center" wrapText="1"/>
    </xf>
    <xf numFmtId="4" fontId="0" fillId="3" borderId="1" xfId="0" applyNumberFormat="1" applyFill="1" applyBorder="1" applyAlignment="1">
      <alignment horizontal="center" vertical="center" wrapText="1"/>
    </xf>
    <xf numFmtId="4" fontId="0" fillId="3" borderId="2" xfId="0" applyNumberForma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 wrapText="1"/>
    </xf>
    <xf numFmtId="4" fontId="1" fillId="3" borderId="1" xfId="0" applyNumberFormat="1" applyFont="1" applyFill="1" applyBorder="1" applyAlignment="1">
      <alignment horizontal="center" vertical="center" wrapText="1"/>
    </xf>
    <xf numFmtId="4" fontId="1" fillId="3" borderId="2" xfId="0" applyNumberFormat="1" applyFont="1" applyFill="1" applyBorder="1" applyAlignment="1">
      <alignment horizontal="center" vertical="center" wrapText="1"/>
    </xf>
    <xf numFmtId="49" fontId="1" fillId="3" borderId="1" xfId="0" applyNumberFormat="1" applyFont="1" applyFill="1" applyBorder="1" applyAlignment="1">
      <alignment horizontal="left" vertical="center" wrapText="1"/>
    </xf>
    <xf numFmtId="49" fontId="4" fillId="3" borderId="1" xfId="0" applyNumberFormat="1" applyFont="1" applyFill="1" applyBorder="1" applyAlignment="1">
      <alignment horizontal="left" vertical="center" wrapText="1"/>
    </xf>
    <xf numFmtId="0" fontId="0" fillId="3" borderId="4" xfId="0" applyFill="1" applyBorder="1" applyAlignment="1">
      <alignment horizontal="center" vertical="center" wrapText="1"/>
    </xf>
    <xf numFmtId="0" fontId="0" fillId="3" borderId="4" xfId="0" applyFill="1" applyBorder="1" applyAlignment="1">
      <alignment horizontal="left" vertical="center" wrapText="1"/>
    </xf>
    <xf numFmtId="4" fontId="0" fillId="3" borderId="4" xfId="0" applyNumberFormat="1" applyFill="1" applyBorder="1" applyAlignment="1">
      <alignment horizontal="center" vertical="center" wrapText="1"/>
    </xf>
    <xf numFmtId="4" fontId="0" fillId="3" borderId="5" xfId="0" applyNumberFormat="1" applyFill="1" applyBorder="1" applyAlignment="1">
      <alignment horizontal="center" vertical="center" wrapText="1"/>
    </xf>
    <xf numFmtId="49" fontId="0" fillId="3" borderId="4" xfId="0" applyNumberFormat="1" applyFill="1" applyBorder="1" applyAlignment="1">
      <alignment horizontal="left" vertical="center" wrapText="1"/>
    </xf>
    <xf numFmtId="4" fontId="1" fillId="3" borderId="4" xfId="0" applyNumberFormat="1" applyFont="1" applyFill="1" applyBorder="1" applyAlignment="1">
      <alignment horizontal="center" vertical="center" wrapText="1"/>
    </xf>
    <xf numFmtId="4" fontId="1" fillId="3" borderId="5" xfId="0" applyNumberFormat="1" applyFont="1" applyFill="1" applyBorder="1" applyAlignment="1">
      <alignment horizontal="center" vertical="center" wrapText="1"/>
    </xf>
    <xf numFmtId="49" fontId="1" fillId="3" borderId="4" xfId="0" applyNumberFormat="1" applyFont="1" applyFill="1" applyBorder="1" applyAlignment="1">
      <alignment horizontal="left" vertical="center" wrapText="1"/>
    </xf>
    <xf numFmtId="49" fontId="4" fillId="3" borderId="4" xfId="0" applyNumberFormat="1" applyFont="1" applyFill="1" applyBorder="1" applyAlignment="1">
      <alignment horizontal="left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0" fillId="0" borderId="0" xfId="0"/>
    <xf numFmtId="4" fontId="0" fillId="0" borderId="1" xfId="0" applyNumberFormat="1" applyBorder="1" applyAlignment="1">
      <alignment horizontal="center" vertical="center" wrapText="1"/>
    </xf>
    <xf numFmtId="0" fontId="0" fillId="3" borderId="1" xfId="0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left" vertical="center" wrapText="1"/>
    </xf>
    <xf numFmtId="0" fontId="0" fillId="3" borderId="1" xfId="0" applyFill="1" applyBorder="1" applyAlignment="1">
      <alignment horizontal="left" vertical="center" wrapText="1"/>
    </xf>
    <xf numFmtId="4" fontId="0" fillId="3" borderId="1" xfId="0" applyNumberFormat="1" applyFill="1" applyBorder="1" applyAlignment="1">
      <alignment horizontal="center" vertical="center" wrapText="1"/>
    </xf>
    <xf numFmtId="49" fontId="0" fillId="3" borderId="1" xfId="0" applyNumberFormat="1" applyFill="1" applyBorder="1" applyAlignment="1">
      <alignment horizontal="left" vertical="center" wrapText="1"/>
    </xf>
    <xf numFmtId="0" fontId="1" fillId="3" borderId="4" xfId="0" applyFont="1" applyFill="1" applyBorder="1" applyAlignment="1">
      <alignment horizontal="left" vertical="center" wrapText="1"/>
    </xf>
    <xf numFmtId="0" fontId="1" fillId="3" borderId="4" xfId="0" applyFont="1" applyFill="1" applyBorder="1" applyAlignment="1">
      <alignment horizontal="center" vertical="center" wrapText="1"/>
    </xf>
    <xf numFmtId="0" fontId="5" fillId="3" borderId="4" xfId="0" applyFont="1" applyFill="1" applyBorder="1" applyAlignment="1">
      <alignment horizontal="left" vertical="center" wrapText="1"/>
    </xf>
    <xf numFmtId="0" fontId="5" fillId="0" borderId="4" xfId="0" applyFont="1" applyBorder="1" applyAlignment="1">
      <alignment horizontal="left" vertical="center" wrapText="1"/>
    </xf>
    <xf numFmtId="0" fontId="0" fillId="0" borderId="4" xfId="0" applyBorder="1" applyAlignment="1">
      <alignment horizontal="left" vertical="center" wrapText="1"/>
    </xf>
    <xf numFmtId="4" fontId="0" fillId="0" borderId="4" xfId="0" applyNumberFormat="1" applyBorder="1" applyAlignment="1">
      <alignment horizontal="center" vertical="center" wrapText="1"/>
    </xf>
    <xf numFmtId="49" fontId="0" fillId="0" borderId="4" xfId="0" applyNumberFormat="1" applyBorder="1" applyAlignment="1">
      <alignment horizontal="left" vertical="center" wrapText="1"/>
    </xf>
    <xf numFmtId="0" fontId="0" fillId="0" borderId="6" xfId="0" applyBorder="1" applyAlignment="1">
      <alignment horizontal="center" vertical="center" wrapText="1"/>
    </xf>
    <xf numFmtId="0" fontId="5" fillId="0" borderId="6" xfId="0" applyFont="1" applyBorder="1" applyAlignment="1">
      <alignment horizontal="left" vertical="center" wrapText="1"/>
    </xf>
    <xf numFmtId="0" fontId="0" fillId="0" borderId="6" xfId="0" applyBorder="1" applyAlignment="1">
      <alignment horizontal="left" vertical="center" wrapText="1"/>
    </xf>
    <xf numFmtId="4" fontId="0" fillId="0" borderId="6" xfId="0" applyNumberFormat="1" applyBorder="1" applyAlignment="1">
      <alignment horizontal="center" vertical="center" wrapText="1"/>
    </xf>
    <xf numFmtId="49" fontId="0" fillId="0" borderId="6" xfId="0" applyNumberFormat="1" applyBorder="1" applyAlignment="1">
      <alignment horizontal="left" vertical="center" wrapText="1"/>
    </xf>
    <xf numFmtId="0" fontId="1" fillId="0" borderId="4" xfId="0" applyFont="1" applyBorder="1" applyAlignment="1">
      <alignment horizontal="left" vertical="center" wrapText="1"/>
    </xf>
    <xf numFmtId="0" fontId="1" fillId="0" borderId="6" xfId="0" applyFont="1" applyBorder="1" applyAlignment="1">
      <alignment horizontal="left" vertical="center" wrapText="1"/>
    </xf>
    <xf numFmtId="4" fontId="0" fillId="0" borderId="0" xfId="0" applyNumberFormat="1" applyAlignment="1">
      <alignment horizontal="center"/>
    </xf>
    <xf numFmtId="4" fontId="0" fillId="2" borderId="8" xfId="0" applyNumberFormat="1" applyFill="1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5" fillId="0" borderId="8" xfId="0" applyFont="1" applyBorder="1" applyAlignment="1">
      <alignment horizontal="left" vertical="center" wrapText="1"/>
    </xf>
    <xf numFmtId="0" fontId="0" fillId="0" borderId="8" xfId="0" applyBorder="1" applyAlignment="1">
      <alignment horizontal="left" vertical="center" wrapText="1"/>
    </xf>
    <xf numFmtId="4" fontId="0" fillId="0" borderId="8" xfId="0" applyNumberFormat="1" applyBorder="1" applyAlignment="1">
      <alignment horizontal="center" vertical="center" wrapText="1"/>
    </xf>
    <xf numFmtId="49" fontId="0" fillId="0" borderId="8" xfId="0" applyNumberFormat="1" applyBorder="1" applyAlignment="1">
      <alignment horizontal="left" vertical="center" wrapText="1"/>
    </xf>
    <xf numFmtId="49" fontId="3" fillId="0" borderId="4" xfId="0" applyNumberFormat="1" applyFont="1" applyBorder="1" applyAlignment="1">
      <alignment horizontal="left" vertical="center" wrapText="1"/>
    </xf>
    <xf numFmtId="0" fontId="2" fillId="0" borderId="8" xfId="0" applyFont="1" applyBorder="1" applyAlignment="1">
      <alignment horizontal="center" vertical="center" wrapText="1"/>
    </xf>
    <xf numFmtId="49" fontId="3" fillId="0" borderId="6" xfId="0" applyNumberFormat="1" applyFont="1" applyBorder="1" applyAlignment="1">
      <alignment horizontal="left" vertical="center" wrapText="1"/>
    </xf>
    <xf numFmtId="49" fontId="3" fillId="0" borderId="8" xfId="0" applyNumberFormat="1" applyFont="1" applyBorder="1" applyAlignment="1">
      <alignment horizontal="left" vertical="center" wrapText="1"/>
    </xf>
    <xf numFmtId="0" fontId="0" fillId="3" borderId="6" xfId="0" applyFill="1" applyBorder="1" applyAlignment="1">
      <alignment horizontal="left" vertical="center" wrapText="1"/>
    </xf>
    <xf numFmtId="4" fontId="0" fillId="3" borderId="6" xfId="0" applyNumberFormat="1" applyFill="1" applyBorder="1" applyAlignment="1">
      <alignment horizontal="center" vertical="center" wrapText="1"/>
    </xf>
    <xf numFmtId="0" fontId="0" fillId="3" borderId="8" xfId="0" applyFill="1" applyBorder="1" applyAlignment="1">
      <alignment horizontal="center" vertical="center" wrapText="1"/>
    </xf>
    <xf numFmtId="0" fontId="5" fillId="3" borderId="8" xfId="0" applyFont="1" applyFill="1" applyBorder="1" applyAlignment="1">
      <alignment horizontal="left" vertical="center" wrapText="1"/>
    </xf>
    <xf numFmtId="0" fontId="0" fillId="3" borderId="8" xfId="0" applyFill="1" applyBorder="1" applyAlignment="1">
      <alignment horizontal="left" vertical="center" wrapText="1"/>
    </xf>
    <xf numFmtId="4" fontId="0" fillId="3" borderId="8" xfId="0" applyNumberFormat="1" applyFill="1" applyBorder="1" applyAlignment="1">
      <alignment horizontal="center" vertical="center" wrapText="1"/>
    </xf>
    <xf numFmtId="49" fontId="0" fillId="3" borderId="8" xfId="0" applyNumberFormat="1" applyFill="1" applyBorder="1" applyAlignment="1">
      <alignment horizontal="left" vertical="center" wrapText="1"/>
    </xf>
    <xf numFmtId="0" fontId="0" fillId="0" borderId="1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49" fontId="0" fillId="3" borderId="2" xfId="0" applyNumberFormat="1" applyFill="1" applyBorder="1" applyAlignment="1">
      <alignment horizontal="left" vertical="center" wrapText="1"/>
    </xf>
    <xf numFmtId="49" fontId="1" fillId="3" borderId="2" xfId="0" applyNumberFormat="1" applyFont="1" applyFill="1" applyBorder="1" applyAlignment="1">
      <alignment horizontal="left" vertical="center" wrapText="1"/>
    </xf>
    <xf numFmtId="49" fontId="4" fillId="3" borderId="2" xfId="0" applyNumberFormat="1" applyFont="1" applyFill="1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 wrapText="1"/>
    </xf>
    <xf numFmtId="0" fontId="0" fillId="0" borderId="1" xfId="0" applyBorder="1" applyAlignment="1">
      <alignment horizontal="left" vertical="center" wrapText="1"/>
    </xf>
    <xf numFmtId="49" fontId="0" fillId="0" borderId="1" xfId="0" applyNumberFormat="1" applyBorder="1" applyAlignment="1">
      <alignment horizontal="left" vertical="center" wrapText="1"/>
    </xf>
    <xf numFmtId="0" fontId="5" fillId="3" borderId="13" xfId="0" applyFont="1" applyFill="1" applyBorder="1" applyAlignment="1">
      <alignment horizontal="left" vertical="center" wrapText="1"/>
    </xf>
    <xf numFmtId="0" fontId="0" fillId="3" borderId="13" xfId="0" applyFill="1" applyBorder="1" applyAlignment="1">
      <alignment horizontal="left" vertical="center" wrapText="1"/>
    </xf>
    <xf numFmtId="0" fontId="0" fillId="0" borderId="3" xfId="0" applyBorder="1" applyAlignment="1">
      <alignment horizontal="left" vertical="center" wrapText="1"/>
    </xf>
    <xf numFmtId="0" fontId="0" fillId="0" borderId="13" xfId="0" applyBorder="1" applyAlignment="1">
      <alignment horizontal="left" vertical="center" wrapText="1"/>
    </xf>
    <xf numFmtId="0" fontId="0" fillId="3" borderId="6" xfId="0" applyFill="1" applyBorder="1" applyAlignment="1">
      <alignment horizontal="center" vertical="center" wrapText="1"/>
    </xf>
    <xf numFmtId="0" fontId="1" fillId="3" borderId="6" xfId="0" applyFont="1" applyFill="1" applyBorder="1" applyAlignment="1">
      <alignment horizontal="left" vertical="center" wrapText="1"/>
    </xf>
    <xf numFmtId="4" fontId="0" fillId="3" borderId="7" xfId="0" applyNumberFormat="1" applyFill="1" applyBorder="1" applyAlignment="1">
      <alignment horizontal="center" vertical="center" wrapText="1"/>
    </xf>
    <xf numFmtId="49" fontId="0" fillId="3" borderId="6" xfId="0" applyNumberFormat="1" applyFill="1" applyBorder="1" applyAlignment="1">
      <alignment horizontal="left" vertical="center" wrapText="1"/>
    </xf>
    <xf numFmtId="4" fontId="0" fillId="3" borderId="9" xfId="0" applyNumberFormat="1" applyFill="1" applyBorder="1" applyAlignment="1">
      <alignment horizontal="center" vertical="center" wrapText="1"/>
    </xf>
    <xf numFmtId="0" fontId="0" fillId="0" borderId="12" xfId="0" applyBorder="1" applyAlignment="1">
      <alignment horizontal="left" vertical="center" wrapText="1"/>
    </xf>
    <xf numFmtId="0" fontId="1" fillId="3" borderId="8" xfId="0" applyFont="1" applyFill="1" applyBorder="1" applyAlignment="1">
      <alignment horizontal="left" vertical="center" wrapText="1"/>
    </xf>
    <xf numFmtId="0" fontId="6" fillId="3" borderId="4" xfId="0" applyFont="1" applyFill="1" applyBorder="1" applyAlignment="1">
      <alignment horizontal="left" vertical="center" wrapText="1"/>
    </xf>
    <xf numFmtId="0" fontId="0" fillId="3" borderId="16" xfId="0" applyFill="1" applyBorder="1" applyAlignment="1">
      <alignment horizontal="center" vertical="center" wrapText="1"/>
    </xf>
    <xf numFmtId="0" fontId="0" fillId="3" borderId="13" xfId="0" applyFill="1" applyBorder="1" applyAlignment="1">
      <alignment horizontal="center" vertical="center" wrapText="1"/>
    </xf>
    <xf numFmtId="4" fontId="0" fillId="3" borderId="13" xfId="0" applyNumberFormat="1" applyFill="1" applyBorder="1" applyAlignment="1">
      <alignment horizontal="center" vertical="center" wrapText="1"/>
    </xf>
    <xf numFmtId="4" fontId="0" fillId="3" borderId="17" xfId="0" applyNumberFormat="1" applyFill="1" applyBorder="1" applyAlignment="1">
      <alignment horizontal="center" vertical="center" wrapText="1"/>
    </xf>
    <xf numFmtId="49" fontId="0" fillId="3" borderId="13" xfId="0" applyNumberFormat="1" applyFill="1" applyBorder="1" applyAlignment="1">
      <alignment horizontal="left" vertical="center" wrapText="1"/>
    </xf>
    <xf numFmtId="0" fontId="0" fillId="3" borderId="13" xfId="0" applyFill="1" applyBorder="1" applyAlignment="1">
      <alignment vertical="center" wrapText="1"/>
    </xf>
    <xf numFmtId="0" fontId="0" fillId="3" borderId="19" xfId="0" applyFill="1" applyBorder="1" applyAlignment="1">
      <alignment horizontal="center" vertical="center" wrapText="1"/>
    </xf>
    <xf numFmtId="0" fontId="0" fillId="3" borderId="6" xfId="0" applyFill="1" applyBorder="1" applyAlignment="1">
      <alignment vertical="center" wrapText="1"/>
    </xf>
    <xf numFmtId="0" fontId="0" fillId="3" borderId="8" xfId="0" applyFill="1" applyBorder="1" applyAlignment="1">
      <alignment vertical="center" wrapText="1"/>
    </xf>
    <xf numFmtId="0" fontId="1" fillId="3" borderId="8" xfId="0" applyFont="1" applyFill="1" applyBorder="1" applyAlignment="1">
      <alignment horizontal="center" vertical="center" wrapText="1"/>
    </xf>
    <xf numFmtId="0" fontId="2" fillId="2" borderId="8" xfId="0" applyFont="1" applyFill="1" applyBorder="1" applyAlignment="1">
      <alignment horizontal="center" vertical="center" wrapText="1"/>
    </xf>
    <xf numFmtId="0" fontId="1" fillId="2" borderId="8" xfId="0" applyFont="1" applyFill="1" applyBorder="1" applyAlignment="1">
      <alignment horizontal="center" vertical="center" wrapText="1"/>
    </xf>
    <xf numFmtId="4" fontId="1" fillId="2" borderId="8" xfId="0" applyNumberFormat="1" applyFont="1" applyFill="1" applyBorder="1" applyAlignment="1">
      <alignment horizontal="center" vertical="center" wrapText="1"/>
    </xf>
    <xf numFmtId="4" fontId="1" fillId="2" borderId="9" xfId="0" applyNumberFormat="1" applyFont="1" applyFill="1" applyBorder="1" applyAlignment="1">
      <alignment horizontal="center" vertical="center" wrapText="1"/>
    </xf>
    <xf numFmtId="49" fontId="1" fillId="2" borderId="8" xfId="0" applyNumberFormat="1" applyFont="1" applyFill="1" applyBorder="1" applyAlignment="1">
      <alignment horizontal="left" vertical="center" wrapText="1"/>
    </xf>
    <xf numFmtId="4" fontId="1" fillId="3" borderId="8" xfId="0" applyNumberFormat="1" applyFont="1" applyFill="1" applyBorder="1" applyAlignment="1">
      <alignment horizontal="center" vertical="center" wrapText="1"/>
    </xf>
    <xf numFmtId="0" fontId="1" fillId="3" borderId="6" xfId="0" applyFont="1" applyFill="1" applyBorder="1" applyAlignment="1">
      <alignment horizontal="center" vertical="center" wrapText="1"/>
    </xf>
    <xf numFmtId="4" fontId="1" fillId="3" borderId="6" xfId="0" applyNumberFormat="1" applyFont="1" applyFill="1" applyBorder="1" applyAlignment="1">
      <alignment horizontal="center" vertical="center" wrapText="1"/>
    </xf>
    <xf numFmtId="4" fontId="1" fillId="3" borderId="7" xfId="0" applyNumberFormat="1" applyFont="1" applyFill="1" applyBorder="1" applyAlignment="1">
      <alignment horizontal="center" vertical="center" wrapText="1"/>
    </xf>
    <xf numFmtId="49" fontId="1" fillId="3" borderId="6" xfId="0" applyNumberFormat="1" applyFont="1" applyFill="1" applyBorder="1" applyAlignment="1">
      <alignment horizontal="left" vertical="center" wrapText="1"/>
    </xf>
    <xf numFmtId="4" fontId="1" fillId="3" borderId="9" xfId="0" applyNumberFormat="1" applyFont="1" applyFill="1" applyBorder="1" applyAlignment="1">
      <alignment horizontal="center" vertical="center" wrapText="1"/>
    </xf>
    <xf numFmtId="49" fontId="1" fillId="3" borderId="8" xfId="0" applyNumberFormat="1" applyFont="1" applyFill="1" applyBorder="1" applyAlignment="1">
      <alignment horizontal="left" vertical="center" wrapText="1"/>
    </xf>
    <xf numFmtId="0" fontId="2" fillId="3" borderId="8" xfId="0" applyFont="1" applyFill="1" applyBorder="1" applyAlignment="1">
      <alignment horizontal="center" vertical="center" wrapText="1"/>
    </xf>
    <xf numFmtId="0" fontId="0" fillId="0" borderId="15" xfId="0" applyBorder="1" applyAlignment="1">
      <alignment horizontal="left" vertical="center" wrapText="1"/>
    </xf>
    <xf numFmtId="0" fontId="0" fillId="3" borderId="25" xfId="0" applyFill="1" applyBorder="1" applyAlignment="1">
      <alignment horizontal="center" vertical="center" wrapText="1"/>
    </xf>
    <xf numFmtId="0" fontId="0" fillId="3" borderId="26" xfId="0" applyFill="1" applyBorder="1" applyAlignment="1">
      <alignment horizontal="center" vertical="center" wrapText="1"/>
    </xf>
    <xf numFmtId="0" fontId="0" fillId="3" borderId="29" xfId="0" applyFill="1" applyBorder="1" applyAlignment="1">
      <alignment horizontal="center" vertical="center" wrapText="1"/>
    </xf>
    <xf numFmtId="0" fontId="1" fillId="3" borderId="29" xfId="0" applyFont="1" applyFill="1" applyBorder="1" applyAlignment="1">
      <alignment horizontal="center" vertical="center" wrapText="1"/>
    </xf>
    <xf numFmtId="0" fontId="1" fillId="3" borderId="25" xfId="0" applyFont="1" applyFill="1" applyBorder="1" applyAlignment="1">
      <alignment horizontal="center" vertical="center" wrapText="1"/>
    </xf>
    <xf numFmtId="0" fontId="1" fillId="3" borderId="26" xfId="0" applyFont="1" applyFill="1" applyBorder="1" applyAlignment="1">
      <alignment horizontal="center" vertical="center" wrapText="1"/>
    </xf>
    <xf numFmtId="0" fontId="1" fillId="3" borderId="19" xfId="0" applyFont="1" applyFill="1" applyBorder="1" applyAlignment="1">
      <alignment horizontal="center" vertical="center" wrapText="1"/>
    </xf>
    <xf numFmtId="49" fontId="4" fillId="3" borderId="6" xfId="0" applyNumberFormat="1" applyFont="1" applyFill="1" applyBorder="1" applyAlignment="1">
      <alignment horizontal="left" vertical="center" wrapText="1"/>
    </xf>
    <xf numFmtId="0" fontId="0" fillId="0" borderId="29" xfId="0" applyBorder="1" applyAlignment="1">
      <alignment horizontal="center" vertical="center" wrapText="1"/>
    </xf>
    <xf numFmtId="4" fontId="0" fillId="0" borderId="5" xfId="0" applyNumberFormat="1" applyBorder="1" applyAlignment="1">
      <alignment horizontal="right" vertical="center" wrapText="1"/>
    </xf>
    <xf numFmtId="4" fontId="0" fillId="0" borderId="32" xfId="0" applyNumberFormat="1" applyBorder="1" applyAlignment="1">
      <alignment horizontal="right" vertical="center" wrapText="1"/>
    </xf>
    <xf numFmtId="4" fontId="0" fillId="0" borderId="1" xfId="0" applyNumberFormat="1" applyBorder="1" applyAlignment="1">
      <alignment horizontal="right" vertical="center" wrapText="1"/>
    </xf>
    <xf numFmtId="4" fontId="0" fillId="0" borderId="31" xfId="0" applyNumberFormat="1" applyBorder="1" applyAlignment="1">
      <alignment horizontal="right" vertical="center" wrapText="1"/>
    </xf>
    <xf numFmtId="4" fontId="0" fillId="0" borderId="6" xfId="0" applyNumberFormat="1" applyBorder="1" applyAlignment="1">
      <alignment horizontal="right" vertical="center" wrapText="1"/>
    </xf>
    <xf numFmtId="4" fontId="0" fillId="0" borderId="28" xfId="0" applyNumberFormat="1" applyBorder="1" applyAlignment="1">
      <alignment horizontal="right" vertical="center" wrapText="1"/>
    </xf>
    <xf numFmtId="4" fontId="0" fillId="0" borderId="8" xfId="0" applyNumberFormat="1" applyBorder="1" applyAlignment="1">
      <alignment horizontal="right" vertical="center" wrapText="1"/>
    </xf>
    <xf numFmtId="4" fontId="0" fillId="0" borderId="30" xfId="0" applyNumberFormat="1" applyBorder="1" applyAlignment="1">
      <alignment horizontal="right" vertical="center" wrapText="1"/>
    </xf>
    <xf numFmtId="4" fontId="0" fillId="0" borderId="4" xfId="0" applyNumberFormat="1" applyBorder="1" applyAlignment="1">
      <alignment horizontal="right" vertical="center" wrapText="1"/>
    </xf>
    <xf numFmtId="4" fontId="0" fillId="0" borderId="27" xfId="0" applyNumberFormat="1" applyBorder="1" applyAlignment="1">
      <alignment horizontal="right" vertical="center" wrapText="1"/>
    </xf>
    <xf numFmtId="4" fontId="0" fillId="0" borderId="20" xfId="0" applyNumberFormat="1" applyBorder="1" applyAlignment="1">
      <alignment horizontal="right" vertical="center" wrapText="1"/>
    </xf>
    <xf numFmtId="4" fontId="0" fillId="0" borderId="13" xfId="0" applyNumberFormat="1" applyBorder="1" applyAlignment="1">
      <alignment horizontal="right" vertical="center" wrapText="1"/>
    </xf>
    <xf numFmtId="4" fontId="0" fillId="0" borderId="18" xfId="0" applyNumberFormat="1" applyBorder="1" applyAlignment="1">
      <alignment horizontal="right" vertical="center" wrapText="1"/>
    </xf>
    <xf numFmtId="4" fontId="1" fillId="0" borderId="4" xfId="0" applyNumberFormat="1" applyFont="1" applyBorder="1" applyAlignment="1">
      <alignment horizontal="right" vertical="center" wrapText="1"/>
    </xf>
    <xf numFmtId="4" fontId="1" fillId="0" borderId="1" xfId="0" applyNumberFormat="1" applyFont="1" applyBorder="1" applyAlignment="1">
      <alignment horizontal="right" vertical="center" wrapText="1"/>
    </xf>
    <xf numFmtId="4" fontId="1" fillId="0" borderId="6" xfId="0" applyNumberFormat="1" applyFont="1" applyBorder="1" applyAlignment="1">
      <alignment horizontal="right" vertical="center" wrapText="1"/>
    </xf>
    <xf numFmtId="4" fontId="1" fillId="0" borderId="8" xfId="0" applyNumberFormat="1" applyFont="1" applyBorder="1" applyAlignment="1">
      <alignment horizontal="right" vertical="center" wrapText="1"/>
    </xf>
    <xf numFmtId="4" fontId="0" fillId="0" borderId="33" xfId="0" applyNumberFormat="1" applyBorder="1" applyAlignment="1">
      <alignment horizontal="right" vertical="center" wrapText="1"/>
    </xf>
    <xf numFmtId="0" fontId="0" fillId="0" borderId="15" xfId="0" applyBorder="1" applyAlignment="1">
      <alignment horizontal="center" vertical="center" wrapText="1"/>
    </xf>
    <xf numFmtId="0" fontId="1" fillId="0" borderId="15" xfId="0" applyFont="1" applyBorder="1" applyAlignment="1">
      <alignment horizontal="left" vertical="center" wrapText="1"/>
    </xf>
    <xf numFmtId="49" fontId="0" fillId="0" borderId="15" xfId="0" applyNumberFormat="1" applyBorder="1" applyAlignment="1">
      <alignment horizontal="left" vertical="center" wrapText="1"/>
    </xf>
    <xf numFmtId="4" fontId="0" fillId="0" borderId="15" xfId="0" applyNumberFormat="1" applyBorder="1" applyAlignment="1">
      <alignment horizontal="center" vertical="center" wrapText="1"/>
    </xf>
    <xf numFmtId="4" fontId="0" fillId="0" borderId="15" xfId="0" applyNumberFormat="1" applyBorder="1" applyAlignment="1">
      <alignment vertical="center" wrapText="1"/>
    </xf>
    <xf numFmtId="0" fontId="0" fillId="0" borderId="1" xfId="0" applyBorder="1" applyAlignment="1">
      <alignment vertical="center"/>
    </xf>
    <xf numFmtId="4" fontId="0" fillId="0" borderId="1" xfId="0" applyNumberFormat="1" applyBorder="1" applyAlignment="1">
      <alignment vertical="center"/>
    </xf>
    <xf numFmtId="0" fontId="0" fillId="0" borderId="0" xfId="0" applyAlignment="1">
      <alignment vertical="center"/>
    </xf>
    <xf numFmtId="4" fontId="0" fillId="0" borderId="12" xfId="0" applyNumberFormat="1" applyBorder="1" applyAlignment="1">
      <alignment horizontal="center" vertical="center" wrapText="1"/>
    </xf>
    <xf numFmtId="49" fontId="0" fillId="0" borderId="12" xfId="0" applyNumberFormat="1" applyBorder="1" applyAlignment="1">
      <alignment horizontal="left" vertical="center" wrapText="1"/>
    </xf>
    <xf numFmtId="0" fontId="0" fillId="0" borderId="7" xfId="0" applyBorder="1" applyAlignment="1">
      <alignment horizontal="center" vertical="center" wrapText="1"/>
    </xf>
    <xf numFmtId="49" fontId="0" fillId="0" borderId="6" xfId="0" applyNumberFormat="1" applyBorder="1" applyAlignment="1">
      <alignment horizontal="center" vertical="center" wrapText="1"/>
    </xf>
    <xf numFmtId="0" fontId="5" fillId="0" borderId="1" xfId="0" applyFont="1" applyBorder="1" applyAlignment="1">
      <alignment horizontal="left" vertical="center" wrapText="1"/>
    </xf>
    <xf numFmtId="49" fontId="3" fillId="0" borderId="1" xfId="0" applyNumberFormat="1" applyFont="1" applyBorder="1" applyAlignment="1">
      <alignment horizontal="left" vertical="center" wrapText="1"/>
    </xf>
    <xf numFmtId="0" fontId="0" fillId="0" borderId="13" xfId="0" applyBorder="1" applyAlignment="1">
      <alignment horizontal="center" vertical="center" wrapText="1"/>
    </xf>
    <xf numFmtId="49" fontId="0" fillId="0" borderId="13" xfId="0" applyNumberFormat="1" applyBorder="1" applyAlignment="1">
      <alignment horizontal="center" vertical="center" wrapText="1"/>
    </xf>
    <xf numFmtId="0" fontId="0" fillId="0" borderId="26" xfId="0" applyBorder="1" applyAlignment="1">
      <alignment horizontal="center" vertical="center" wrapText="1"/>
    </xf>
    <xf numFmtId="0" fontId="0" fillId="0" borderId="25" xfId="0" applyBorder="1" applyAlignment="1">
      <alignment horizontal="center" vertical="center" wrapText="1"/>
    </xf>
    <xf numFmtId="0" fontId="5" fillId="0" borderId="13" xfId="0" applyFont="1" applyBorder="1" applyAlignment="1">
      <alignment horizontal="left" vertical="center" wrapText="1"/>
    </xf>
    <xf numFmtId="0" fontId="0" fillId="0" borderId="24" xfId="0" applyBorder="1" applyAlignment="1">
      <alignment horizontal="center" vertical="center" wrapText="1"/>
    </xf>
    <xf numFmtId="0" fontId="0" fillId="2" borderId="8" xfId="0" applyFill="1" applyBorder="1" applyAlignment="1">
      <alignment horizontal="center" vertical="center" wrapText="1"/>
    </xf>
    <xf numFmtId="49" fontId="0" fillId="2" borderId="8" xfId="0" applyNumberFormat="1" applyFill="1" applyBorder="1" applyAlignment="1">
      <alignment horizontal="left" vertical="center" wrapText="1"/>
    </xf>
    <xf numFmtId="0" fontId="0" fillId="0" borderId="38" xfId="0" applyBorder="1" applyAlignment="1">
      <alignment horizontal="center" vertical="center" wrapText="1"/>
    </xf>
    <xf numFmtId="0" fontId="1" fillId="0" borderId="3" xfId="0" applyFont="1" applyBorder="1" applyAlignment="1">
      <alignment horizontal="left" vertical="center" wrapText="1"/>
    </xf>
    <xf numFmtId="4" fontId="0" fillId="0" borderId="3" xfId="0" applyNumberFormat="1" applyBorder="1" applyAlignment="1">
      <alignment horizontal="center" vertical="center" wrapText="1"/>
    </xf>
    <xf numFmtId="49" fontId="0" fillId="0" borderId="3" xfId="0" applyNumberFormat="1" applyBorder="1" applyAlignment="1">
      <alignment horizontal="left" vertical="center" wrapText="1"/>
    </xf>
    <xf numFmtId="0" fontId="2" fillId="0" borderId="4" xfId="0" applyFont="1" applyBorder="1" applyAlignment="1">
      <alignment horizontal="center" vertical="center" wrapText="1"/>
    </xf>
    <xf numFmtId="0" fontId="0" fillId="0" borderId="19" xfId="0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0" borderId="35" xfId="0" applyBorder="1" applyAlignment="1">
      <alignment horizontal="center" vertical="center" wrapText="1"/>
    </xf>
    <xf numFmtId="0" fontId="0" fillId="3" borderId="9" xfId="0" applyFill="1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0" fontId="0" fillId="0" borderId="34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4" fontId="0" fillId="0" borderId="12" xfId="0" applyNumberFormat="1" applyBorder="1" applyAlignment="1">
      <alignment vertical="center"/>
    </xf>
    <xf numFmtId="4" fontId="0" fillId="0" borderId="37" xfId="0" applyNumberFormat="1" applyBorder="1" applyAlignment="1">
      <alignment vertical="center"/>
    </xf>
    <xf numFmtId="4" fontId="0" fillId="0" borderId="8" xfId="0" applyNumberFormat="1" applyBorder="1" applyAlignment="1">
      <alignment vertical="center"/>
    </xf>
    <xf numFmtId="4" fontId="0" fillId="0" borderId="30" xfId="0" applyNumberFormat="1" applyBorder="1" applyAlignment="1">
      <alignment vertical="center"/>
    </xf>
    <xf numFmtId="4" fontId="0" fillId="0" borderId="4" xfId="0" applyNumberFormat="1" applyBorder="1" applyAlignment="1">
      <alignment vertical="center"/>
    </xf>
    <xf numFmtId="4" fontId="0" fillId="0" borderId="31" xfId="0" applyNumberFormat="1" applyBorder="1" applyAlignment="1">
      <alignment vertical="center"/>
    </xf>
    <xf numFmtId="4" fontId="0" fillId="0" borderId="6" xfId="0" applyNumberFormat="1" applyBorder="1" applyAlignment="1">
      <alignment vertical="center"/>
    </xf>
    <xf numFmtId="4" fontId="0" fillId="0" borderId="20" xfId="0" applyNumberFormat="1" applyBorder="1" applyAlignment="1">
      <alignment vertical="center"/>
    </xf>
    <xf numFmtId="4" fontId="0" fillId="0" borderId="36" xfId="0" applyNumberFormat="1" applyBorder="1" applyAlignment="1">
      <alignment vertical="center"/>
    </xf>
    <xf numFmtId="4" fontId="0" fillId="0" borderId="33" xfId="0" applyNumberFormat="1" applyBorder="1" applyAlignment="1">
      <alignment vertical="center"/>
    </xf>
    <xf numFmtId="4" fontId="0" fillId="0" borderId="28" xfId="0" applyNumberFormat="1" applyBorder="1" applyAlignment="1">
      <alignment vertical="center"/>
    </xf>
    <xf numFmtId="4" fontId="0" fillId="0" borderId="18" xfId="0" applyNumberFormat="1" applyBorder="1" applyAlignment="1">
      <alignment vertical="center"/>
    </xf>
    <xf numFmtId="0" fontId="0" fillId="0" borderId="16" xfId="0" applyBorder="1" applyAlignment="1">
      <alignment horizontal="center" vertical="center" wrapText="1"/>
    </xf>
    <xf numFmtId="4" fontId="0" fillId="0" borderId="13" xfId="0" applyNumberFormat="1" applyBorder="1" applyAlignment="1">
      <alignment horizontal="center" vertical="center" wrapText="1"/>
    </xf>
    <xf numFmtId="49" fontId="0" fillId="0" borderId="13" xfId="0" applyNumberFormat="1" applyBorder="1" applyAlignment="1">
      <alignment horizontal="left" vertical="center" wrapText="1"/>
    </xf>
    <xf numFmtId="0" fontId="0" fillId="0" borderId="17" xfId="0" applyBorder="1" applyAlignment="1">
      <alignment horizontal="center" vertical="center" wrapText="1"/>
    </xf>
    <xf numFmtId="4" fontId="0" fillId="0" borderId="13" xfId="0" applyNumberFormat="1" applyBorder="1" applyAlignment="1">
      <alignment vertical="center"/>
    </xf>
    <xf numFmtId="4" fontId="0" fillId="0" borderId="1" xfId="0" applyNumberFormat="1" applyBorder="1" applyAlignment="1">
      <alignment horizontal="right" vertical="center"/>
    </xf>
    <xf numFmtId="0" fontId="7" fillId="0" borderId="1" xfId="0" applyFont="1" applyBorder="1" applyAlignment="1">
      <alignment vertical="center"/>
    </xf>
    <xf numFmtId="0" fontId="5" fillId="3" borderId="1" xfId="0" applyFont="1" applyFill="1" applyBorder="1" applyAlignment="1">
      <alignment horizontal="left" vertical="center" wrapText="1"/>
    </xf>
    <xf numFmtId="4" fontId="7" fillId="0" borderId="1" xfId="0" applyNumberFormat="1" applyFont="1" applyBorder="1" applyAlignment="1">
      <alignment vertical="center"/>
    </xf>
    <xf numFmtId="4" fontId="7" fillId="0" borderId="1" xfId="0" applyNumberFormat="1" applyFont="1" applyBorder="1" applyAlignment="1">
      <alignment horizontal="right" vertical="center"/>
    </xf>
    <xf numFmtId="0" fontId="7" fillId="0" borderId="15" xfId="0" applyFont="1" applyBorder="1" applyAlignment="1">
      <alignment horizontal="center" vertical="center" wrapText="1"/>
    </xf>
    <xf numFmtId="0" fontId="5" fillId="0" borderId="15" xfId="0" applyFont="1" applyBorder="1" applyAlignment="1">
      <alignment horizontal="left" vertical="center" wrapText="1"/>
    </xf>
    <xf numFmtId="0" fontId="7" fillId="0" borderId="15" xfId="0" applyFont="1" applyBorder="1" applyAlignment="1">
      <alignment horizontal="left" vertical="center" wrapText="1"/>
    </xf>
    <xf numFmtId="4" fontId="7" fillId="0" borderId="15" xfId="0" applyNumberFormat="1" applyFont="1" applyBorder="1" applyAlignment="1">
      <alignment horizontal="center" vertical="center" wrapText="1"/>
    </xf>
    <xf numFmtId="49" fontId="7" fillId="0" borderId="15" xfId="0" applyNumberFormat="1" applyFont="1" applyBorder="1" applyAlignment="1">
      <alignment horizontal="left" vertical="center" wrapText="1"/>
    </xf>
    <xf numFmtId="4" fontId="7" fillId="0" borderId="15" xfId="0" applyNumberFormat="1" applyFont="1" applyBorder="1" applyAlignment="1">
      <alignment vertical="center" wrapText="1"/>
    </xf>
    <xf numFmtId="0" fontId="0" fillId="0" borderId="15" xfId="0" applyBorder="1" applyAlignment="1">
      <alignment vertical="center"/>
    </xf>
    <xf numFmtId="4" fontId="0" fillId="0" borderId="15" xfId="0" applyNumberFormat="1" applyBorder="1" applyAlignment="1">
      <alignment horizontal="center" vertical="center"/>
    </xf>
    <xf numFmtId="0" fontId="0" fillId="0" borderId="6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7" fillId="0" borderId="39" xfId="0" applyFont="1" applyBorder="1" applyAlignment="1">
      <alignment vertical="center"/>
    </xf>
    <xf numFmtId="4" fontId="7" fillId="0" borderId="39" xfId="0" applyNumberFormat="1" applyFont="1" applyBorder="1" applyAlignment="1">
      <alignment horizontal="center" vertical="center"/>
    </xf>
    <xf numFmtId="0" fontId="7" fillId="0" borderId="40" xfId="0" applyFont="1" applyBorder="1" applyAlignment="1">
      <alignment horizontal="center" vertical="center"/>
    </xf>
    <xf numFmtId="4" fontId="7" fillId="0" borderId="12" xfId="0" applyNumberFormat="1" applyFont="1" applyBorder="1" applyAlignment="1">
      <alignment vertical="center"/>
    </xf>
    <xf numFmtId="4" fontId="7" fillId="0" borderId="36" xfId="0" applyNumberFormat="1" applyFont="1" applyBorder="1" applyAlignment="1">
      <alignment vertical="center"/>
    </xf>
    <xf numFmtId="0" fontId="8" fillId="0" borderId="6" xfId="0" applyFont="1" applyBorder="1" applyAlignment="1">
      <alignment horizontal="left" vertical="center" wrapText="1"/>
    </xf>
    <xf numFmtId="0" fontId="0" fillId="0" borderId="1" xfId="0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49" fontId="0" fillId="0" borderId="2" xfId="0" applyNumberFormat="1" applyBorder="1" applyAlignment="1">
      <alignment horizontal="center" vertical="center" wrapText="1"/>
    </xf>
    <xf numFmtId="0" fontId="0" fillId="0" borderId="13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18" xfId="0" applyBorder="1" applyAlignment="1">
      <alignment horizontal="center" vertical="center" wrapText="1"/>
    </xf>
    <xf numFmtId="0" fontId="0" fillId="0" borderId="20" xfId="0" applyBorder="1" applyAlignment="1">
      <alignment horizontal="center" vertical="center" wrapText="1"/>
    </xf>
    <xf numFmtId="0" fontId="0" fillId="0" borderId="21" xfId="0" applyBorder="1" applyAlignment="1">
      <alignment horizontal="center" vertical="center" wrapText="1"/>
    </xf>
    <xf numFmtId="0" fontId="0" fillId="0" borderId="24" xfId="0" applyBorder="1" applyAlignment="1">
      <alignment horizontal="center" vertical="center" wrapText="1"/>
    </xf>
    <xf numFmtId="0" fontId="1" fillId="0" borderId="14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0" fontId="0" fillId="0" borderId="14" xfId="0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17" xfId="0" applyBorder="1" applyAlignment="1">
      <alignment horizontal="center" vertical="center" wrapText="1"/>
    </xf>
    <xf numFmtId="0" fontId="0" fillId="0" borderId="22" xfId="0" applyBorder="1" applyAlignment="1">
      <alignment horizontal="center" vertical="center" wrapText="1"/>
    </xf>
    <xf numFmtId="0" fontId="0" fillId="0" borderId="23" xfId="0" applyBorder="1" applyAlignment="1">
      <alignment horizontal="center" vertical="center" wrapText="1"/>
    </xf>
    <xf numFmtId="49" fontId="0" fillId="0" borderId="14" xfId="0" applyNumberFormat="1" applyBorder="1" applyAlignment="1">
      <alignment horizontal="center" vertical="center" wrapText="1"/>
    </xf>
    <xf numFmtId="49" fontId="0" fillId="0" borderId="4" xfId="0" applyNumberFormat="1" applyBorder="1" applyAlignment="1">
      <alignment horizontal="center" vertical="center" wrapText="1"/>
    </xf>
    <xf numFmtId="0" fontId="0" fillId="0" borderId="16" xfId="0" applyBorder="1" applyAlignment="1">
      <alignment horizontal="center" vertical="center" wrapText="1"/>
    </xf>
    <xf numFmtId="0" fontId="0" fillId="0" borderId="19" xfId="0" applyBorder="1" applyAlignment="1">
      <alignment horizontal="center" vertical="center" wrapText="1"/>
    </xf>
    <xf numFmtId="0" fontId="1" fillId="0" borderId="13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0" fillId="0" borderId="13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0" fillId="0" borderId="12" xfId="0" applyBorder="1" applyAlignment="1">
      <alignment horizontal="center" vertical="center"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Pakiet 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B16B16-1ACF-461C-A0D1-B2A3E3DD7C51}">
  <dimension ref="A1:N25"/>
  <sheetViews>
    <sheetView topLeftCell="A13" zoomScale="130" zoomScaleNormal="130" workbookViewId="0">
      <selection activeCell="C20" sqref="C20"/>
    </sheetView>
  </sheetViews>
  <sheetFormatPr defaultRowHeight="15" x14ac:dyDescent="0.25"/>
  <cols>
    <col min="1" max="1" width="4.140625" customWidth="1"/>
    <col min="2" max="2" width="30.140625" customWidth="1"/>
    <col min="3" max="3" width="16.42578125" customWidth="1"/>
    <col min="4" max="4" width="8.140625" customWidth="1"/>
    <col min="5" max="5" width="8.5703125" customWidth="1"/>
    <col min="6" max="6" width="10" customWidth="1"/>
    <col min="7" max="7" width="10.7109375" customWidth="1"/>
    <col min="8" max="8" width="11.42578125" customWidth="1"/>
    <col min="9" max="9" width="12.85546875" customWidth="1"/>
    <col min="10" max="10" width="11.28515625" customWidth="1"/>
    <col min="13" max="13" width="11" customWidth="1"/>
    <col min="14" max="14" width="11.7109375" customWidth="1"/>
  </cols>
  <sheetData>
    <row r="1" spans="1:14" x14ac:dyDescent="0.25">
      <c r="A1" s="215" t="s">
        <v>6</v>
      </c>
      <c r="B1" s="216" t="s">
        <v>0</v>
      </c>
      <c r="C1" s="215" t="s">
        <v>1</v>
      </c>
      <c r="D1" s="215" t="s">
        <v>2</v>
      </c>
      <c r="E1" s="215" t="s">
        <v>32</v>
      </c>
      <c r="F1" s="215" t="s">
        <v>33</v>
      </c>
      <c r="G1" s="215" t="s">
        <v>34</v>
      </c>
      <c r="H1" s="215" t="s">
        <v>31</v>
      </c>
      <c r="I1" s="215" t="s">
        <v>3</v>
      </c>
      <c r="J1" s="215" t="s">
        <v>4</v>
      </c>
      <c r="K1" s="215" t="s">
        <v>5</v>
      </c>
      <c r="L1" s="217" t="s">
        <v>36</v>
      </c>
      <c r="M1" s="215" t="s">
        <v>123</v>
      </c>
      <c r="N1" s="215" t="s">
        <v>124</v>
      </c>
    </row>
    <row r="2" spans="1:14" x14ac:dyDescent="0.25">
      <c r="A2" s="215"/>
      <c r="B2" s="216"/>
      <c r="C2" s="215"/>
      <c r="D2" s="215"/>
      <c r="E2" s="215"/>
      <c r="F2" s="215"/>
      <c r="G2" s="215"/>
      <c r="H2" s="215"/>
      <c r="I2" s="215"/>
      <c r="J2" s="215"/>
      <c r="K2" s="215"/>
      <c r="L2" s="217"/>
      <c r="M2" s="215"/>
      <c r="N2" s="215"/>
    </row>
    <row r="3" spans="1:14" ht="30" x14ac:dyDescent="0.25">
      <c r="A3" s="9">
        <v>1</v>
      </c>
      <c r="B3" s="10" t="s">
        <v>25</v>
      </c>
      <c r="C3" s="11" t="s">
        <v>26</v>
      </c>
      <c r="D3" s="9">
        <v>1978</v>
      </c>
      <c r="E3" s="9">
        <v>5</v>
      </c>
      <c r="F3" s="12">
        <v>873.7</v>
      </c>
      <c r="G3" s="12">
        <v>4323.33</v>
      </c>
      <c r="H3" s="12">
        <v>15710.36</v>
      </c>
      <c r="I3" s="12" t="s">
        <v>59</v>
      </c>
      <c r="J3" s="12" t="s">
        <v>60</v>
      </c>
      <c r="K3" s="12" t="s">
        <v>62</v>
      </c>
      <c r="L3" s="72" t="s">
        <v>65</v>
      </c>
      <c r="M3" s="194"/>
      <c r="N3" s="194">
        <f>M3*1.23</f>
        <v>0</v>
      </c>
    </row>
    <row r="4" spans="1:14" x14ac:dyDescent="0.25">
      <c r="A4" s="9">
        <v>2</v>
      </c>
      <c r="B4" s="10" t="s">
        <v>28</v>
      </c>
      <c r="C4" s="11" t="s">
        <v>27</v>
      </c>
      <c r="D4" s="9">
        <v>1979</v>
      </c>
      <c r="E4" s="9">
        <v>5</v>
      </c>
      <c r="F4" s="12">
        <v>873.7</v>
      </c>
      <c r="G4" s="12">
        <v>4323.33</v>
      </c>
      <c r="H4" s="12">
        <v>15710.36</v>
      </c>
      <c r="I4" s="12" t="s">
        <v>59</v>
      </c>
      <c r="J4" s="12" t="s">
        <v>58</v>
      </c>
      <c r="K4" s="12" t="s">
        <v>62</v>
      </c>
      <c r="L4" s="72" t="s">
        <v>38</v>
      </c>
      <c r="M4" s="194"/>
      <c r="N4" s="194">
        <f>M4*1.23</f>
        <v>0</v>
      </c>
    </row>
    <row r="5" spans="1:14" x14ac:dyDescent="0.25">
      <c r="A5" s="31">
        <v>3</v>
      </c>
      <c r="B5" s="10" t="s">
        <v>29</v>
      </c>
      <c r="C5" s="11" t="s">
        <v>30</v>
      </c>
      <c r="D5" s="9">
        <v>1978</v>
      </c>
      <c r="E5" s="9">
        <v>11</v>
      </c>
      <c r="F5" s="12"/>
      <c r="G5" s="12">
        <v>11079</v>
      </c>
      <c r="H5" s="12">
        <v>40405</v>
      </c>
      <c r="I5" s="12" t="s">
        <v>59</v>
      </c>
      <c r="J5" s="12" t="s">
        <v>58</v>
      </c>
      <c r="K5" s="12" t="s">
        <v>63</v>
      </c>
      <c r="L5" s="72" t="s">
        <v>38</v>
      </c>
      <c r="M5" s="194"/>
      <c r="N5" s="194">
        <f t="shared" ref="N5:N23" si="0">M5*1.23</f>
        <v>0</v>
      </c>
    </row>
    <row r="6" spans="1:14" x14ac:dyDescent="0.25">
      <c r="A6" s="31">
        <v>4</v>
      </c>
      <c r="B6" s="10" t="s">
        <v>52</v>
      </c>
      <c r="C6" s="11" t="s">
        <v>13</v>
      </c>
      <c r="D6" s="9">
        <v>1977</v>
      </c>
      <c r="E6" s="9">
        <v>4</v>
      </c>
      <c r="F6" s="12">
        <v>1653.88</v>
      </c>
      <c r="G6" s="12">
        <v>4952</v>
      </c>
      <c r="H6" s="12">
        <v>20979</v>
      </c>
      <c r="I6" s="12" t="s">
        <v>59</v>
      </c>
      <c r="J6" s="12" t="s">
        <v>61</v>
      </c>
      <c r="K6" s="12" t="s">
        <v>131</v>
      </c>
      <c r="L6" s="72" t="s">
        <v>66</v>
      </c>
      <c r="M6" s="194"/>
      <c r="N6" s="194">
        <f t="shared" si="0"/>
        <v>0</v>
      </c>
    </row>
    <row r="7" spans="1:14" ht="45" x14ac:dyDescent="0.25">
      <c r="A7" s="31">
        <v>5</v>
      </c>
      <c r="B7" s="10" t="s">
        <v>57</v>
      </c>
      <c r="C7" s="11" t="s">
        <v>13</v>
      </c>
      <c r="D7" s="9">
        <v>1998</v>
      </c>
      <c r="E7" s="9">
        <v>5</v>
      </c>
      <c r="F7" s="12">
        <v>1214.27</v>
      </c>
      <c r="G7" s="12">
        <v>5576.8</v>
      </c>
      <c r="H7" s="12">
        <v>23985</v>
      </c>
      <c r="I7" s="12" t="s">
        <v>59</v>
      </c>
      <c r="J7" s="12" t="s">
        <v>61</v>
      </c>
      <c r="K7" s="12" t="s">
        <v>63</v>
      </c>
      <c r="L7" s="72" t="s">
        <v>67</v>
      </c>
      <c r="M7" s="194"/>
      <c r="N7" s="194">
        <f t="shared" si="0"/>
        <v>0</v>
      </c>
    </row>
    <row r="8" spans="1:14" ht="45" x14ac:dyDescent="0.25">
      <c r="A8" s="31">
        <v>6</v>
      </c>
      <c r="B8" s="10" t="s">
        <v>100</v>
      </c>
      <c r="C8" s="11" t="s">
        <v>9</v>
      </c>
      <c r="D8" s="9">
        <v>1998</v>
      </c>
      <c r="E8" s="9">
        <v>4</v>
      </c>
      <c r="F8" s="12">
        <v>4040</v>
      </c>
      <c r="G8" s="12">
        <v>8896.61</v>
      </c>
      <c r="H8" s="12">
        <v>38280</v>
      </c>
      <c r="I8" s="12" t="s">
        <v>59</v>
      </c>
      <c r="J8" s="12" t="s">
        <v>60</v>
      </c>
      <c r="K8" s="12" t="s">
        <v>63</v>
      </c>
      <c r="L8" s="72" t="s">
        <v>41</v>
      </c>
      <c r="M8" s="194"/>
      <c r="N8" s="194">
        <f t="shared" si="0"/>
        <v>0</v>
      </c>
    </row>
    <row r="9" spans="1:14" s="29" customFormat="1" ht="30" x14ac:dyDescent="0.25">
      <c r="A9" s="31">
        <v>7</v>
      </c>
      <c r="B9" s="32" t="s">
        <v>111</v>
      </c>
      <c r="C9" s="33" t="s">
        <v>112</v>
      </c>
      <c r="D9" s="31">
        <v>2001</v>
      </c>
      <c r="E9" s="31">
        <v>2</v>
      </c>
      <c r="F9" s="34">
        <v>975</v>
      </c>
      <c r="G9" s="34">
        <v>1200.8</v>
      </c>
      <c r="H9" s="34">
        <v>6800</v>
      </c>
      <c r="I9" s="34" t="s">
        <v>113</v>
      </c>
      <c r="J9" s="34" t="s">
        <v>60</v>
      </c>
      <c r="K9" s="34" t="s">
        <v>63</v>
      </c>
      <c r="L9" s="72" t="s">
        <v>114</v>
      </c>
      <c r="M9" s="194"/>
      <c r="N9" s="194">
        <f t="shared" si="0"/>
        <v>0</v>
      </c>
    </row>
    <row r="10" spans="1:14" x14ac:dyDescent="0.25">
      <c r="A10" s="31">
        <v>8</v>
      </c>
      <c r="B10" s="10" t="s">
        <v>19</v>
      </c>
      <c r="C10" s="11" t="s">
        <v>20</v>
      </c>
      <c r="D10" s="9">
        <v>1980</v>
      </c>
      <c r="E10" s="9">
        <v>3</v>
      </c>
      <c r="F10" s="12">
        <v>1628</v>
      </c>
      <c r="G10" s="12">
        <v>3287.21</v>
      </c>
      <c r="H10" s="12">
        <v>16880</v>
      </c>
      <c r="I10" s="12" t="s">
        <v>59</v>
      </c>
      <c r="J10" s="12" t="s">
        <v>60</v>
      </c>
      <c r="K10" s="12" t="s">
        <v>64</v>
      </c>
      <c r="L10" s="72" t="s">
        <v>38</v>
      </c>
      <c r="M10" s="194"/>
      <c r="N10" s="194">
        <f t="shared" si="0"/>
        <v>0</v>
      </c>
    </row>
    <row r="11" spans="1:14" x14ac:dyDescent="0.25">
      <c r="A11" s="31">
        <v>9</v>
      </c>
      <c r="B11" s="10" t="s">
        <v>53</v>
      </c>
      <c r="C11" s="11" t="s">
        <v>16</v>
      </c>
      <c r="D11" s="9">
        <v>1985</v>
      </c>
      <c r="E11" s="9">
        <v>2</v>
      </c>
      <c r="F11" s="12">
        <v>907.66</v>
      </c>
      <c r="G11" s="12">
        <v>2492.6</v>
      </c>
      <c r="H11" s="12">
        <v>7929</v>
      </c>
      <c r="I11" s="12" t="s">
        <v>59</v>
      </c>
      <c r="J11" s="12" t="s">
        <v>60</v>
      </c>
      <c r="K11" s="12" t="s">
        <v>63</v>
      </c>
      <c r="L11" s="72" t="s">
        <v>69</v>
      </c>
      <c r="M11" s="194"/>
      <c r="N11" s="194">
        <f t="shared" si="0"/>
        <v>0</v>
      </c>
    </row>
    <row r="12" spans="1:14" x14ac:dyDescent="0.25">
      <c r="A12" s="31">
        <v>10</v>
      </c>
      <c r="B12" s="10" t="s">
        <v>54</v>
      </c>
      <c r="C12" s="11" t="s">
        <v>16</v>
      </c>
      <c r="D12" s="9">
        <v>1984</v>
      </c>
      <c r="E12" s="9">
        <v>1</v>
      </c>
      <c r="F12" s="12">
        <v>1115.6199999999999</v>
      </c>
      <c r="G12" s="12">
        <v>1078.8</v>
      </c>
      <c r="H12" s="12">
        <v>8144</v>
      </c>
      <c r="I12" s="12" t="s">
        <v>59</v>
      </c>
      <c r="J12" s="12" t="s">
        <v>60</v>
      </c>
      <c r="K12" s="12" t="s">
        <v>63</v>
      </c>
      <c r="L12" s="72" t="s">
        <v>69</v>
      </c>
      <c r="M12" s="194"/>
      <c r="N12" s="194">
        <f t="shared" si="0"/>
        <v>0</v>
      </c>
    </row>
    <row r="13" spans="1:14" x14ac:dyDescent="0.25">
      <c r="A13" s="31">
        <v>11</v>
      </c>
      <c r="B13" s="10" t="s">
        <v>55</v>
      </c>
      <c r="C13" s="11" t="s">
        <v>16</v>
      </c>
      <c r="D13" s="9">
        <v>1984</v>
      </c>
      <c r="E13" s="9">
        <v>1</v>
      </c>
      <c r="F13" s="12">
        <v>1471</v>
      </c>
      <c r="G13" s="12">
        <v>1307</v>
      </c>
      <c r="H13" s="12">
        <v>10760</v>
      </c>
      <c r="I13" s="12" t="s">
        <v>59</v>
      </c>
      <c r="J13" s="12" t="s">
        <v>60</v>
      </c>
      <c r="K13" s="12" t="s">
        <v>63</v>
      </c>
      <c r="L13" s="72" t="s">
        <v>69</v>
      </c>
      <c r="M13" s="194"/>
      <c r="N13" s="194">
        <f t="shared" si="0"/>
        <v>0</v>
      </c>
    </row>
    <row r="14" spans="1:14" ht="30" x14ac:dyDescent="0.25">
      <c r="A14" s="31">
        <v>12</v>
      </c>
      <c r="B14" s="10" t="s">
        <v>15</v>
      </c>
      <c r="C14" s="11" t="s">
        <v>11</v>
      </c>
      <c r="D14" s="9">
        <v>1972</v>
      </c>
      <c r="E14" s="9">
        <v>10</v>
      </c>
      <c r="F14" s="12">
        <v>403.1</v>
      </c>
      <c r="G14" s="12">
        <v>3945.91</v>
      </c>
      <c r="H14" s="12">
        <v>11182</v>
      </c>
      <c r="I14" s="12" t="s">
        <v>59</v>
      </c>
      <c r="J14" s="12" t="s">
        <v>60</v>
      </c>
      <c r="K14" s="12" t="s">
        <v>62</v>
      </c>
      <c r="L14" s="72" t="s">
        <v>42</v>
      </c>
      <c r="M14" s="194"/>
      <c r="N14" s="194">
        <f t="shared" si="0"/>
        <v>0</v>
      </c>
    </row>
    <row r="15" spans="1:14" ht="30" x14ac:dyDescent="0.25">
      <c r="A15" s="31">
        <v>13</v>
      </c>
      <c r="B15" s="10" t="s">
        <v>7</v>
      </c>
      <c r="C15" s="10" t="s">
        <v>8</v>
      </c>
      <c r="D15" s="28" t="s">
        <v>56</v>
      </c>
      <c r="E15" s="14">
        <v>4</v>
      </c>
      <c r="F15" s="15">
        <v>1485</v>
      </c>
      <c r="G15" s="15">
        <v>3274</v>
      </c>
      <c r="H15" s="15">
        <v>16918</v>
      </c>
      <c r="I15" s="15" t="s">
        <v>59</v>
      </c>
      <c r="J15" s="15" t="s">
        <v>60</v>
      </c>
      <c r="K15" s="15" t="s">
        <v>63</v>
      </c>
      <c r="L15" s="73" t="s">
        <v>43</v>
      </c>
      <c r="M15" s="194"/>
      <c r="N15" s="194">
        <f t="shared" si="0"/>
        <v>0</v>
      </c>
    </row>
    <row r="16" spans="1:14" ht="30" x14ac:dyDescent="0.25">
      <c r="A16" s="31">
        <v>14</v>
      </c>
      <c r="B16" s="10" t="s">
        <v>14</v>
      </c>
      <c r="C16" s="11" t="s">
        <v>10</v>
      </c>
      <c r="D16" s="28" t="s">
        <v>56</v>
      </c>
      <c r="E16" s="9">
        <v>4</v>
      </c>
      <c r="F16" s="12">
        <v>1075</v>
      </c>
      <c r="G16" s="12">
        <v>3359</v>
      </c>
      <c r="H16" s="12">
        <v>16345</v>
      </c>
      <c r="I16" s="12" t="s">
        <v>59</v>
      </c>
      <c r="J16" s="12" t="s">
        <v>60</v>
      </c>
      <c r="K16" s="12" t="s">
        <v>62</v>
      </c>
      <c r="L16" s="72" t="s">
        <v>44</v>
      </c>
      <c r="M16" s="194"/>
      <c r="N16" s="194">
        <f t="shared" si="0"/>
        <v>0</v>
      </c>
    </row>
    <row r="17" spans="1:14" ht="30" x14ac:dyDescent="0.25">
      <c r="A17" s="31">
        <v>15</v>
      </c>
      <c r="B17" s="10" t="s">
        <v>40</v>
      </c>
      <c r="C17" s="10" t="s">
        <v>45</v>
      </c>
      <c r="D17" s="14">
        <v>1971</v>
      </c>
      <c r="E17" s="14">
        <v>3</v>
      </c>
      <c r="F17" s="15"/>
      <c r="G17" s="15">
        <v>903</v>
      </c>
      <c r="H17" s="15">
        <v>3466</v>
      </c>
      <c r="I17" s="15" t="s">
        <v>59</v>
      </c>
      <c r="J17" s="12" t="s">
        <v>60</v>
      </c>
      <c r="K17" s="15" t="s">
        <v>62</v>
      </c>
      <c r="L17" s="73" t="s">
        <v>44</v>
      </c>
      <c r="M17" s="194"/>
      <c r="N17" s="194">
        <f t="shared" si="0"/>
        <v>0</v>
      </c>
    </row>
    <row r="18" spans="1:14" ht="30" x14ac:dyDescent="0.25">
      <c r="A18" s="31">
        <v>16</v>
      </c>
      <c r="B18" s="10" t="s">
        <v>46</v>
      </c>
      <c r="C18" s="10" t="s">
        <v>45</v>
      </c>
      <c r="D18" s="14">
        <v>1974</v>
      </c>
      <c r="E18" s="14">
        <v>5</v>
      </c>
      <c r="F18" s="15"/>
      <c r="G18" s="15">
        <v>7159</v>
      </c>
      <c r="H18" s="15">
        <v>31091</v>
      </c>
      <c r="I18" s="15" t="s">
        <v>59</v>
      </c>
      <c r="J18" s="12" t="s">
        <v>61</v>
      </c>
      <c r="K18" s="15" t="s">
        <v>62</v>
      </c>
      <c r="L18" s="73" t="s">
        <v>44</v>
      </c>
      <c r="M18" s="194"/>
      <c r="N18" s="194">
        <f t="shared" si="0"/>
        <v>0</v>
      </c>
    </row>
    <row r="19" spans="1:14" ht="30" x14ac:dyDescent="0.25">
      <c r="A19" s="31">
        <v>17</v>
      </c>
      <c r="B19" s="10" t="s">
        <v>17</v>
      </c>
      <c r="C19" s="11" t="s">
        <v>18</v>
      </c>
      <c r="D19" s="28" t="s">
        <v>56</v>
      </c>
      <c r="E19" s="9">
        <v>3</v>
      </c>
      <c r="F19" s="12">
        <v>860</v>
      </c>
      <c r="G19" s="12">
        <v>725</v>
      </c>
      <c r="H19" s="12"/>
      <c r="I19" s="12" t="s">
        <v>59</v>
      </c>
      <c r="J19" s="12" t="s">
        <v>61</v>
      </c>
      <c r="K19" s="12" t="s">
        <v>62</v>
      </c>
      <c r="L19" s="72" t="s">
        <v>47</v>
      </c>
      <c r="M19" s="194"/>
      <c r="N19" s="194">
        <f t="shared" si="0"/>
        <v>0</v>
      </c>
    </row>
    <row r="20" spans="1:14" ht="30" x14ac:dyDescent="0.25">
      <c r="A20" s="31">
        <v>18</v>
      </c>
      <c r="B20" s="10" t="s">
        <v>51</v>
      </c>
      <c r="C20" s="10" t="s">
        <v>12</v>
      </c>
      <c r="D20" s="14">
        <v>2002</v>
      </c>
      <c r="E20" s="14">
        <v>4</v>
      </c>
      <c r="F20" s="15"/>
      <c r="G20" s="15">
        <v>6359.6</v>
      </c>
      <c r="H20" s="15">
        <v>34015</v>
      </c>
      <c r="I20" s="15" t="s">
        <v>59</v>
      </c>
      <c r="J20" s="15" t="s">
        <v>61</v>
      </c>
      <c r="K20" s="15" t="s">
        <v>62</v>
      </c>
      <c r="L20" s="74" t="s">
        <v>70</v>
      </c>
      <c r="M20" s="194"/>
      <c r="N20" s="194">
        <f t="shared" si="0"/>
        <v>0</v>
      </c>
    </row>
    <row r="21" spans="1:14" ht="30" x14ac:dyDescent="0.25">
      <c r="A21" s="31">
        <v>19</v>
      </c>
      <c r="B21" s="10" t="s">
        <v>24</v>
      </c>
      <c r="C21" s="10" t="s">
        <v>12</v>
      </c>
      <c r="D21" s="14" t="s">
        <v>56</v>
      </c>
      <c r="E21" s="14">
        <v>4</v>
      </c>
      <c r="F21" s="15">
        <v>1066.44</v>
      </c>
      <c r="G21" s="15">
        <v>2003.9</v>
      </c>
      <c r="H21" s="15">
        <v>9392</v>
      </c>
      <c r="I21" s="15" t="s">
        <v>59</v>
      </c>
      <c r="J21" s="15" t="s">
        <v>61</v>
      </c>
      <c r="K21" s="15" t="s">
        <v>62</v>
      </c>
      <c r="L21" s="74" t="s">
        <v>70</v>
      </c>
      <c r="M21" s="194"/>
      <c r="N21" s="194">
        <f t="shared" si="0"/>
        <v>0</v>
      </c>
    </row>
    <row r="22" spans="1:14" ht="30" x14ac:dyDescent="0.25">
      <c r="A22" s="31">
        <v>20</v>
      </c>
      <c r="B22" s="10" t="s">
        <v>23</v>
      </c>
      <c r="C22" s="10" t="s">
        <v>12</v>
      </c>
      <c r="D22" s="14" t="s">
        <v>56</v>
      </c>
      <c r="E22" s="14">
        <v>2</v>
      </c>
      <c r="F22" s="15">
        <v>351</v>
      </c>
      <c r="G22" s="15">
        <v>630.79999999999995</v>
      </c>
      <c r="H22" s="15">
        <v>2791</v>
      </c>
      <c r="I22" s="15" t="s">
        <v>59</v>
      </c>
      <c r="J22" s="15" t="s">
        <v>61</v>
      </c>
      <c r="K22" s="15" t="s">
        <v>62</v>
      </c>
      <c r="L22" s="74" t="s">
        <v>70</v>
      </c>
      <c r="M22" s="194"/>
      <c r="N22" s="194">
        <f t="shared" si="0"/>
        <v>0</v>
      </c>
    </row>
    <row r="23" spans="1:14" ht="30" customHeight="1" x14ac:dyDescent="0.25">
      <c r="A23" s="31">
        <v>21</v>
      </c>
      <c r="B23" s="10" t="s">
        <v>48</v>
      </c>
      <c r="C23" s="10" t="s">
        <v>50</v>
      </c>
      <c r="D23" s="28" t="s">
        <v>56</v>
      </c>
      <c r="E23" s="14">
        <v>1</v>
      </c>
      <c r="F23" s="15">
        <v>88</v>
      </c>
      <c r="G23" s="15">
        <v>63</v>
      </c>
      <c r="H23" s="15">
        <v>176</v>
      </c>
      <c r="I23" s="15" t="s">
        <v>132</v>
      </c>
      <c r="J23" s="12" t="s">
        <v>61</v>
      </c>
      <c r="K23" s="15" t="s">
        <v>62</v>
      </c>
      <c r="L23" s="73" t="s">
        <v>49</v>
      </c>
      <c r="M23" s="194"/>
      <c r="N23" s="194">
        <f t="shared" si="0"/>
        <v>0</v>
      </c>
    </row>
    <row r="24" spans="1:14" s="148" customFormat="1" ht="28.5" customHeight="1" x14ac:dyDescent="0.25">
      <c r="A24" s="195"/>
      <c r="B24" s="196" t="s">
        <v>125</v>
      </c>
      <c r="C24" s="195"/>
      <c r="D24" s="195"/>
      <c r="E24" s="195"/>
      <c r="F24" s="195"/>
      <c r="G24" s="197">
        <f>SUM(G3:G23)</f>
        <v>76940.69</v>
      </c>
      <c r="H24" s="195"/>
      <c r="I24" s="195"/>
      <c r="J24" s="195"/>
      <c r="K24" s="195"/>
      <c r="L24" s="195"/>
      <c r="M24" s="198">
        <f>SUM(M3:M23)</f>
        <v>0</v>
      </c>
      <c r="N24" s="198">
        <f>SUM(N3:N23)</f>
        <v>0</v>
      </c>
    </row>
    <row r="25" spans="1:14" s="148" customFormat="1" ht="28.5" customHeight="1" x14ac:dyDescent="0.25">
      <c r="A25" s="146"/>
      <c r="B25" s="146" t="s">
        <v>133</v>
      </c>
      <c r="C25" s="146"/>
      <c r="D25" s="146"/>
      <c r="E25" s="146"/>
      <c r="F25" s="146"/>
      <c r="G25" s="146"/>
      <c r="H25" s="146"/>
      <c r="I25" s="146"/>
      <c r="J25" s="146"/>
      <c r="K25" s="146"/>
      <c r="L25" s="146"/>
      <c r="M25" s="194">
        <f>M24/G24</f>
        <v>0</v>
      </c>
      <c r="N25" s="194">
        <f>N24/G24</f>
        <v>0</v>
      </c>
    </row>
  </sheetData>
  <mergeCells count="14">
    <mergeCell ref="M1:M2"/>
    <mergeCell ref="N1:N2"/>
    <mergeCell ref="L1:L2"/>
    <mergeCell ref="G1:G2"/>
    <mergeCell ref="H1:H2"/>
    <mergeCell ref="I1:I2"/>
    <mergeCell ref="J1:J2"/>
    <mergeCell ref="K1:K2"/>
    <mergeCell ref="F1:F2"/>
    <mergeCell ref="A1:A2"/>
    <mergeCell ref="B1:B2"/>
    <mergeCell ref="C1:C2"/>
    <mergeCell ref="D1:D2"/>
    <mergeCell ref="E1:E2"/>
  </mergeCells>
  <pageMargins left="0.25" right="0.25" top="0.75" bottom="0.75" header="0.3" footer="0.3"/>
  <pageSetup paperSize="9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7DEBE8-8A34-485C-8D7D-C3844D3D1327}">
  <dimension ref="A1:R28"/>
  <sheetViews>
    <sheetView topLeftCell="A10" zoomScale="120" zoomScaleNormal="120" workbookViewId="0">
      <selection activeCell="Q26" sqref="Q26"/>
    </sheetView>
  </sheetViews>
  <sheetFormatPr defaultColWidth="9.140625" defaultRowHeight="15" x14ac:dyDescent="0.25"/>
  <cols>
    <col min="1" max="1" width="4.28515625" style="1" customWidth="1"/>
    <col min="2" max="2" width="25.85546875" style="5" customWidth="1"/>
    <col min="3" max="3" width="16.28515625" style="3" customWidth="1"/>
    <col min="4" max="4" width="7.7109375" style="1" hidden="1" customWidth="1"/>
    <col min="5" max="5" width="7.42578125" style="1" hidden="1" customWidth="1"/>
    <col min="6" max="8" width="10" style="1" hidden="1" customWidth="1"/>
    <col min="9" max="9" width="10.140625" style="1" hidden="1" customWidth="1"/>
    <col min="10" max="10" width="11.28515625" style="1" hidden="1" customWidth="1"/>
    <col min="11" max="11" width="11.42578125" style="1" hidden="1" customWidth="1"/>
    <col min="12" max="12" width="10" style="1" hidden="1" customWidth="1"/>
    <col min="13" max="13" width="8.28515625" style="7" hidden="1" customWidth="1"/>
    <col min="14" max="14" width="27.42578125" style="3" customWidth="1"/>
    <col min="15" max="15" width="9.85546875" style="8" customWidth="1"/>
    <col min="16" max="16" width="13.5703125" style="3" customWidth="1"/>
    <col min="17" max="17" width="12.5703125" style="3" customWidth="1"/>
    <col min="18" max="18" width="11.28515625" style="3" customWidth="1"/>
    <col min="19" max="16384" width="9.140625" style="3"/>
  </cols>
  <sheetData>
    <row r="1" spans="1:18" s="1" customFormat="1" ht="30" customHeight="1" x14ac:dyDescent="0.25">
      <c r="A1" s="222" t="s">
        <v>6</v>
      </c>
      <c r="B1" s="224" t="s">
        <v>0</v>
      </c>
      <c r="C1" s="226" t="s">
        <v>1</v>
      </c>
      <c r="D1" s="226" t="s">
        <v>2</v>
      </c>
      <c r="E1" s="226" t="s">
        <v>32</v>
      </c>
      <c r="F1" s="226" t="s">
        <v>33</v>
      </c>
      <c r="G1" s="226" t="s">
        <v>34</v>
      </c>
      <c r="H1" s="226" t="s">
        <v>35</v>
      </c>
      <c r="I1" s="226" t="s">
        <v>31</v>
      </c>
      <c r="J1" s="226" t="s">
        <v>3</v>
      </c>
      <c r="K1" s="226" t="s">
        <v>4</v>
      </c>
      <c r="L1" s="226" t="s">
        <v>5</v>
      </c>
      <c r="M1" s="232" t="s">
        <v>36</v>
      </c>
      <c r="N1" s="229" t="s">
        <v>74</v>
      </c>
      <c r="O1" s="230"/>
      <c r="P1" s="231"/>
      <c r="Q1" s="218" t="s">
        <v>123</v>
      </c>
      <c r="R1" s="220" t="s">
        <v>124</v>
      </c>
    </row>
    <row r="2" spans="1:18" s="1" customFormat="1" ht="15.75" thickBot="1" x14ac:dyDescent="0.3">
      <c r="A2" s="223"/>
      <c r="B2" s="225"/>
      <c r="C2" s="227"/>
      <c r="D2" s="228"/>
      <c r="E2" s="228"/>
      <c r="F2" s="228"/>
      <c r="G2" s="228"/>
      <c r="H2" s="228"/>
      <c r="I2" s="228"/>
      <c r="J2" s="228"/>
      <c r="K2" s="228"/>
      <c r="L2" s="228"/>
      <c r="M2" s="233"/>
      <c r="N2" s="43" t="s">
        <v>71</v>
      </c>
      <c r="O2" s="46" t="s">
        <v>72</v>
      </c>
      <c r="P2" s="43" t="s">
        <v>73</v>
      </c>
      <c r="Q2" s="219"/>
      <c r="R2" s="221"/>
    </row>
    <row r="3" spans="1:18" s="2" customFormat="1" ht="30" x14ac:dyDescent="0.25">
      <c r="A3" s="114">
        <v>1</v>
      </c>
      <c r="B3" s="78" t="s">
        <v>25</v>
      </c>
      <c r="C3" s="79" t="s">
        <v>26</v>
      </c>
      <c r="D3" s="31">
        <v>1978</v>
      </c>
      <c r="E3" s="31">
        <v>5</v>
      </c>
      <c r="F3" s="34">
        <v>873.7</v>
      </c>
      <c r="G3" s="34">
        <v>4323.33</v>
      </c>
      <c r="H3" s="34">
        <v>5279.61</v>
      </c>
      <c r="I3" s="34">
        <v>15710.36</v>
      </c>
      <c r="J3" s="34" t="s">
        <v>59</v>
      </c>
      <c r="K3" s="34" t="s">
        <v>60</v>
      </c>
      <c r="L3" s="13" t="s">
        <v>62</v>
      </c>
      <c r="M3" s="35" t="s">
        <v>65</v>
      </c>
      <c r="N3" s="20" t="s">
        <v>94</v>
      </c>
      <c r="O3" s="21">
        <v>676.98</v>
      </c>
      <c r="P3" s="20" t="s">
        <v>80</v>
      </c>
      <c r="Q3" s="123"/>
      <c r="R3" s="124">
        <f>Q3*1.23</f>
        <v>0</v>
      </c>
    </row>
    <row r="4" spans="1:18" s="2" customFormat="1" x14ac:dyDescent="0.25">
      <c r="A4" s="115"/>
      <c r="B4" s="32" t="s">
        <v>76</v>
      </c>
      <c r="C4" s="33"/>
      <c r="D4" s="31"/>
      <c r="E4" s="31"/>
      <c r="F4" s="34"/>
      <c r="G4" s="34"/>
      <c r="H4" s="34"/>
      <c r="I4" s="34"/>
      <c r="J4" s="34"/>
      <c r="K4" s="34"/>
      <c r="L4" s="13"/>
      <c r="M4" s="35"/>
      <c r="N4" s="33" t="s">
        <v>90</v>
      </c>
      <c r="O4" s="34">
        <v>13.1</v>
      </c>
      <c r="P4" s="33" t="s">
        <v>88</v>
      </c>
      <c r="Q4" s="125"/>
      <c r="R4" s="126">
        <f>Q4*1.23</f>
        <v>0</v>
      </c>
    </row>
    <row r="5" spans="1:18" s="2" customFormat="1" ht="15.75" thickBot="1" x14ac:dyDescent="0.3">
      <c r="A5" s="96"/>
      <c r="B5" s="83" t="s">
        <v>76</v>
      </c>
      <c r="C5" s="61"/>
      <c r="D5" s="82"/>
      <c r="E5" s="82"/>
      <c r="F5" s="62"/>
      <c r="G5" s="62"/>
      <c r="H5" s="62"/>
      <c r="I5" s="62"/>
      <c r="J5" s="62"/>
      <c r="K5" s="62"/>
      <c r="L5" s="84"/>
      <c r="M5" s="85"/>
      <c r="N5" s="61" t="s">
        <v>121</v>
      </c>
      <c r="O5" s="62">
        <v>32.5</v>
      </c>
      <c r="P5" s="61" t="s">
        <v>77</v>
      </c>
      <c r="Q5" s="127"/>
      <c r="R5" s="133">
        <f t="shared" ref="R5:R24" si="0">Q5*1.23</f>
        <v>0</v>
      </c>
    </row>
    <row r="6" spans="1:18" s="2" customFormat="1" ht="15.75" thickBot="1" x14ac:dyDescent="0.3">
      <c r="A6" s="116">
        <v>2</v>
      </c>
      <c r="B6" s="64" t="s">
        <v>28</v>
      </c>
      <c r="C6" s="65" t="s">
        <v>27</v>
      </c>
      <c r="D6" s="63">
        <v>1979</v>
      </c>
      <c r="E6" s="63">
        <v>5</v>
      </c>
      <c r="F6" s="66">
        <v>873.7</v>
      </c>
      <c r="G6" s="66">
        <v>4323.33</v>
      </c>
      <c r="H6" s="66">
        <v>5279.61</v>
      </c>
      <c r="I6" s="66">
        <v>15710.36</v>
      </c>
      <c r="J6" s="66" t="s">
        <v>59</v>
      </c>
      <c r="K6" s="66" t="s">
        <v>58</v>
      </c>
      <c r="L6" s="86" t="s">
        <v>62</v>
      </c>
      <c r="M6" s="67" t="s">
        <v>38</v>
      </c>
      <c r="N6" s="65" t="s">
        <v>90</v>
      </c>
      <c r="O6" s="66">
        <v>13.1</v>
      </c>
      <c r="P6" s="65" t="s">
        <v>88</v>
      </c>
      <c r="Q6" s="129"/>
      <c r="R6" s="132">
        <f t="shared" si="0"/>
        <v>0</v>
      </c>
    </row>
    <row r="7" spans="1:18" s="2" customFormat="1" ht="15.75" thickBot="1" x14ac:dyDescent="0.3">
      <c r="A7" s="116">
        <v>3</v>
      </c>
      <c r="B7" s="88" t="s">
        <v>29</v>
      </c>
      <c r="C7" s="65" t="s">
        <v>30</v>
      </c>
      <c r="D7" s="63">
        <v>1978</v>
      </c>
      <c r="E7" s="63">
        <v>11</v>
      </c>
      <c r="F7" s="66"/>
      <c r="G7" s="66">
        <v>11079</v>
      </c>
      <c r="H7" s="66"/>
      <c r="I7" s="66">
        <v>40405</v>
      </c>
      <c r="J7" s="66" t="s">
        <v>59</v>
      </c>
      <c r="K7" s="66" t="s">
        <v>58</v>
      </c>
      <c r="L7" s="86" t="s">
        <v>63</v>
      </c>
      <c r="M7" s="67" t="s">
        <v>38</v>
      </c>
      <c r="N7" s="65" t="s">
        <v>89</v>
      </c>
      <c r="O7" s="66">
        <v>23.38</v>
      </c>
      <c r="P7" s="65" t="s">
        <v>88</v>
      </c>
      <c r="Q7" s="129"/>
      <c r="R7" s="124">
        <f t="shared" si="0"/>
        <v>0</v>
      </c>
    </row>
    <row r="8" spans="1:18" s="2" customFormat="1" ht="15.75" thickBot="1" x14ac:dyDescent="0.3">
      <c r="A8" s="116"/>
      <c r="B8" s="64" t="s">
        <v>21</v>
      </c>
      <c r="C8" s="65" t="s">
        <v>37</v>
      </c>
      <c r="D8" s="63">
        <v>2003</v>
      </c>
      <c r="E8" s="63">
        <v>3</v>
      </c>
      <c r="F8" s="66">
        <v>2723</v>
      </c>
      <c r="G8" s="66">
        <v>4287.2299999999996</v>
      </c>
      <c r="H8" s="66"/>
      <c r="I8" s="66">
        <v>33425</v>
      </c>
      <c r="J8" s="66" t="s">
        <v>59</v>
      </c>
      <c r="K8" s="66" t="s">
        <v>60</v>
      </c>
      <c r="L8" s="86" t="s">
        <v>63</v>
      </c>
      <c r="M8" s="67" t="s">
        <v>39</v>
      </c>
      <c r="N8" s="65">
        <v>18</v>
      </c>
      <c r="O8" s="66">
        <v>37.99</v>
      </c>
      <c r="P8" s="65" t="s">
        <v>77</v>
      </c>
      <c r="Q8" s="129"/>
      <c r="R8" s="130">
        <f t="shared" si="0"/>
        <v>0</v>
      </c>
    </row>
    <row r="9" spans="1:18" s="2" customFormat="1" ht="51.75" customHeight="1" x14ac:dyDescent="0.25">
      <c r="A9" s="114"/>
      <c r="B9" s="89" t="s">
        <v>100</v>
      </c>
      <c r="C9" s="20" t="s">
        <v>9</v>
      </c>
      <c r="D9" s="19"/>
      <c r="E9" s="19"/>
      <c r="F9" s="21"/>
      <c r="G9" s="21"/>
      <c r="H9" s="21"/>
      <c r="I9" s="21"/>
      <c r="J9" s="21"/>
      <c r="K9" s="21"/>
      <c r="L9" s="22"/>
      <c r="M9" s="23"/>
      <c r="N9" s="20" t="s">
        <v>75</v>
      </c>
      <c r="O9" s="21">
        <v>70</v>
      </c>
      <c r="P9" s="20" t="s">
        <v>75</v>
      </c>
      <c r="Q9" s="131"/>
      <c r="R9" s="124">
        <f t="shared" si="0"/>
        <v>0</v>
      </c>
    </row>
    <row r="10" spans="1:18" s="2" customFormat="1" ht="27" customHeight="1" x14ac:dyDescent="0.25">
      <c r="A10" s="115"/>
      <c r="B10" s="32" t="s">
        <v>76</v>
      </c>
      <c r="C10" s="33"/>
      <c r="D10" s="31"/>
      <c r="E10" s="31"/>
      <c r="F10" s="34"/>
      <c r="G10" s="34"/>
      <c r="H10" s="34"/>
      <c r="I10" s="34"/>
      <c r="J10" s="34"/>
      <c r="K10" s="34"/>
      <c r="L10" s="13"/>
      <c r="M10" s="35"/>
      <c r="N10" s="33" t="s">
        <v>92</v>
      </c>
      <c r="O10" s="34">
        <v>27.58</v>
      </c>
      <c r="P10" s="33" t="s">
        <v>91</v>
      </c>
      <c r="Q10" s="125"/>
      <c r="R10" s="126">
        <f t="shared" si="0"/>
        <v>0</v>
      </c>
    </row>
    <row r="11" spans="1:18" s="2" customFormat="1" ht="15.75" customHeight="1" thickBot="1" x14ac:dyDescent="0.3">
      <c r="A11" s="96"/>
      <c r="B11" s="83" t="s">
        <v>76</v>
      </c>
      <c r="C11" s="61"/>
      <c r="D11" s="82"/>
      <c r="E11" s="82"/>
      <c r="F11" s="62"/>
      <c r="G11" s="62"/>
      <c r="H11" s="62"/>
      <c r="I11" s="62"/>
      <c r="J11" s="62"/>
      <c r="K11" s="62"/>
      <c r="L11" s="84"/>
      <c r="M11" s="85"/>
      <c r="N11" s="61">
        <v>162</v>
      </c>
      <c r="O11" s="62">
        <v>7</v>
      </c>
      <c r="P11" s="61" t="s">
        <v>77</v>
      </c>
      <c r="Q11" s="127"/>
      <c r="R11" s="133">
        <f t="shared" si="0"/>
        <v>0</v>
      </c>
    </row>
    <row r="12" spans="1:18" s="2" customFormat="1" x14ac:dyDescent="0.25">
      <c r="A12" s="90"/>
      <c r="B12" s="78" t="s">
        <v>53</v>
      </c>
      <c r="C12" s="79" t="s">
        <v>16</v>
      </c>
      <c r="D12" s="91">
        <v>1985</v>
      </c>
      <c r="E12" s="91">
        <v>2</v>
      </c>
      <c r="F12" s="92">
        <v>907.66</v>
      </c>
      <c r="G12" s="92">
        <v>2492.6</v>
      </c>
      <c r="H12" s="92"/>
      <c r="I12" s="92">
        <v>7929</v>
      </c>
      <c r="J12" s="92" t="s">
        <v>59</v>
      </c>
      <c r="K12" s="92" t="s">
        <v>60</v>
      </c>
      <c r="L12" s="93" t="s">
        <v>63</v>
      </c>
      <c r="M12" s="94" t="s">
        <v>69</v>
      </c>
      <c r="N12" s="79">
        <v>2</v>
      </c>
      <c r="O12" s="92">
        <v>18</v>
      </c>
      <c r="P12" s="95" t="s">
        <v>122</v>
      </c>
      <c r="Q12" s="134"/>
      <c r="R12" s="140">
        <f t="shared" si="0"/>
        <v>0</v>
      </c>
    </row>
    <row r="13" spans="1:18" s="2" customFormat="1" ht="15.75" thickBot="1" x14ac:dyDescent="0.3">
      <c r="A13" s="96"/>
      <c r="B13" s="83" t="s">
        <v>76</v>
      </c>
      <c r="C13" s="61"/>
      <c r="D13" s="82"/>
      <c r="E13" s="82"/>
      <c r="F13" s="62"/>
      <c r="G13" s="62"/>
      <c r="H13" s="62"/>
      <c r="I13" s="62"/>
      <c r="J13" s="62"/>
      <c r="K13" s="62"/>
      <c r="L13" s="84"/>
      <c r="M13" s="85"/>
      <c r="N13" s="61" t="s">
        <v>86</v>
      </c>
      <c r="O13" s="62">
        <v>73.06</v>
      </c>
      <c r="P13" s="97" t="s">
        <v>87</v>
      </c>
      <c r="Q13" s="127"/>
      <c r="R13" s="128">
        <f t="shared" si="0"/>
        <v>0</v>
      </c>
    </row>
    <row r="14" spans="1:18" s="2" customFormat="1" ht="15.75" thickBot="1" x14ac:dyDescent="0.3">
      <c r="A14" s="116"/>
      <c r="B14" s="64" t="s">
        <v>54</v>
      </c>
      <c r="C14" s="65" t="s">
        <v>16</v>
      </c>
      <c r="D14" s="63">
        <v>1984</v>
      </c>
      <c r="E14" s="63">
        <v>1</v>
      </c>
      <c r="F14" s="66">
        <v>1115.6199999999999</v>
      </c>
      <c r="G14" s="66">
        <v>1078.8</v>
      </c>
      <c r="H14" s="66"/>
      <c r="I14" s="66">
        <v>8144</v>
      </c>
      <c r="J14" s="66" t="s">
        <v>59</v>
      </c>
      <c r="K14" s="66" t="s">
        <v>60</v>
      </c>
      <c r="L14" s="86" t="s">
        <v>63</v>
      </c>
      <c r="M14" s="67" t="s">
        <v>69</v>
      </c>
      <c r="N14" s="65">
        <v>113</v>
      </c>
      <c r="O14" s="66">
        <v>58.39</v>
      </c>
      <c r="P14" s="98" t="s">
        <v>81</v>
      </c>
      <c r="Q14" s="129"/>
      <c r="R14" s="130">
        <f t="shared" si="0"/>
        <v>0</v>
      </c>
    </row>
    <row r="15" spans="1:18" s="4" customFormat="1" ht="18.75" customHeight="1" thickBot="1" x14ac:dyDescent="0.3">
      <c r="A15" s="117"/>
      <c r="B15" s="64" t="s">
        <v>7</v>
      </c>
      <c r="C15" s="88" t="s">
        <v>8</v>
      </c>
      <c r="D15" s="100" t="s">
        <v>56</v>
      </c>
      <c r="E15" s="101">
        <v>4</v>
      </c>
      <c r="F15" s="102">
        <v>1485</v>
      </c>
      <c r="G15" s="102">
        <v>3274</v>
      </c>
      <c r="H15" s="102"/>
      <c r="I15" s="102">
        <v>16918</v>
      </c>
      <c r="J15" s="102" t="s">
        <v>59</v>
      </c>
      <c r="K15" s="102" t="s">
        <v>60</v>
      </c>
      <c r="L15" s="103" t="s">
        <v>63</v>
      </c>
      <c r="M15" s="104" t="s">
        <v>43</v>
      </c>
      <c r="N15" s="88">
        <v>121</v>
      </c>
      <c r="O15" s="105">
        <v>6.4</v>
      </c>
      <c r="P15" s="88" t="s">
        <v>77</v>
      </c>
      <c r="Q15" s="129"/>
      <c r="R15" s="130">
        <f t="shared" si="0"/>
        <v>0</v>
      </c>
    </row>
    <row r="16" spans="1:18" s="4" customFormat="1" ht="30" x14ac:dyDescent="0.25">
      <c r="A16" s="118"/>
      <c r="B16" s="38" t="s">
        <v>40</v>
      </c>
      <c r="C16" s="36" t="s">
        <v>45</v>
      </c>
      <c r="D16" s="37">
        <v>1971</v>
      </c>
      <c r="E16" s="37">
        <v>3</v>
      </c>
      <c r="F16" s="24"/>
      <c r="G16" s="24">
        <v>903</v>
      </c>
      <c r="H16" s="24"/>
      <c r="I16" s="24">
        <v>3466</v>
      </c>
      <c r="J16" s="24" t="s">
        <v>59</v>
      </c>
      <c r="K16" s="21" t="s">
        <v>60</v>
      </c>
      <c r="L16" s="25" t="s">
        <v>62</v>
      </c>
      <c r="M16" s="26" t="s">
        <v>44</v>
      </c>
      <c r="N16" s="36" t="s">
        <v>82</v>
      </c>
      <c r="O16" s="24">
        <v>10</v>
      </c>
      <c r="P16" s="36" t="s">
        <v>77</v>
      </c>
      <c r="Q16" s="136"/>
      <c r="R16" s="132">
        <f t="shared" si="0"/>
        <v>0</v>
      </c>
    </row>
    <row r="17" spans="1:18" s="4" customFormat="1" x14ac:dyDescent="0.25">
      <c r="A17" s="119"/>
      <c r="B17" s="32" t="s">
        <v>76</v>
      </c>
      <c r="C17" s="32"/>
      <c r="D17" s="14"/>
      <c r="E17" s="14"/>
      <c r="F17" s="15"/>
      <c r="G17" s="15"/>
      <c r="H17" s="15"/>
      <c r="I17" s="15"/>
      <c r="J17" s="15"/>
      <c r="K17" s="34"/>
      <c r="L17" s="16"/>
      <c r="M17" s="17"/>
      <c r="N17" s="32">
        <v>20</v>
      </c>
      <c r="O17" s="15">
        <v>24.2</v>
      </c>
      <c r="P17" s="32" t="s">
        <v>77</v>
      </c>
      <c r="Q17" s="137"/>
      <c r="R17" s="140">
        <f t="shared" si="0"/>
        <v>0</v>
      </c>
    </row>
    <row r="18" spans="1:18" s="4" customFormat="1" x14ac:dyDescent="0.25">
      <c r="A18" s="119"/>
      <c r="B18" s="32" t="s">
        <v>76</v>
      </c>
      <c r="C18" s="32"/>
      <c r="D18" s="14"/>
      <c r="E18" s="14"/>
      <c r="F18" s="15"/>
      <c r="G18" s="15"/>
      <c r="H18" s="15"/>
      <c r="I18" s="15"/>
      <c r="J18" s="15"/>
      <c r="K18" s="34"/>
      <c r="L18" s="16"/>
      <c r="M18" s="17"/>
      <c r="N18" s="32" t="s">
        <v>85</v>
      </c>
      <c r="O18" s="15">
        <v>205.11</v>
      </c>
      <c r="P18" s="32" t="s">
        <v>84</v>
      </c>
      <c r="Q18" s="137"/>
      <c r="R18" s="126">
        <f t="shared" si="0"/>
        <v>0</v>
      </c>
    </row>
    <row r="19" spans="1:18" s="4" customFormat="1" ht="16.5" customHeight="1" thickBot="1" x14ac:dyDescent="0.3">
      <c r="A19" s="120"/>
      <c r="B19" s="83" t="s">
        <v>76</v>
      </c>
      <c r="C19" s="83"/>
      <c r="D19" s="106"/>
      <c r="E19" s="106"/>
      <c r="F19" s="107"/>
      <c r="G19" s="107"/>
      <c r="H19" s="107"/>
      <c r="I19" s="107"/>
      <c r="J19" s="107"/>
      <c r="K19" s="62"/>
      <c r="L19" s="108"/>
      <c r="M19" s="109"/>
      <c r="N19" s="83" t="s">
        <v>83</v>
      </c>
      <c r="O19" s="107">
        <v>71.5</v>
      </c>
      <c r="P19" s="83" t="s">
        <v>77</v>
      </c>
      <c r="Q19" s="138"/>
      <c r="R19" s="140">
        <f t="shared" si="0"/>
        <v>0</v>
      </c>
    </row>
    <row r="20" spans="1:18" s="4" customFormat="1" ht="30.75" thickBot="1" x14ac:dyDescent="0.3">
      <c r="A20" s="117"/>
      <c r="B20" s="64" t="s">
        <v>101</v>
      </c>
      <c r="C20" s="88" t="s">
        <v>45</v>
      </c>
      <c r="D20" s="99">
        <v>1974</v>
      </c>
      <c r="E20" s="99">
        <v>5</v>
      </c>
      <c r="F20" s="105"/>
      <c r="G20" s="105">
        <v>7159</v>
      </c>
      <c r="H20" s="105"/>
      <c r="I20" s="105">
        <v>31091</v>
      </c>
      <c r="J20" s="105" t="s">
        <v>59</v>
      </c>
      <c r="K20" s="66" t="s">
        <v>61</v>
      </c>
      <c r="L20" s="110" t="s">
        <v>62</v>
      </c>
      <c r="M20" s="111" t="s">
        <v>44</v>
      </c>
      <c r="N20" s="88" t="s">
        <v>75</v>
      </c>
      <c r="O20" s="105">
        <v>29.25</v>
      </c>
      <c r="P20" s="88" t="s">
        <v>75</v>
      </c>
      <c r="Q20" s="139"/>
      <c r="R20" s="130">
        <f t="shared" si="0"/>
        <v>0</v>
      </c>
    </row>
    <row r="21" spans="1:18" s="2" customFormat="1" ht="22.5" customHeight="1" thickBot="1" x14ac:dyDescent="0.3">
      <c r="A21" s="116"/>
      <c r="B21" s="64" t="s">
        <v>17</v>
      </c>
      <c r="C21" s="65" t="s">
        <v>18</v>
      </c>
      <c r="D21" s="112" t="s">
        <v>56</v>
      </c>
      <c r="E21" s="63">
        <v>3</v>
      </c>
      <c r="F21" s="66">
        <v>860</v>
      </c>
      <c r="G21" s="66">
        <v>725</v>
      </c>
      <c r="H21" s="66"/>
      <c r="I21" s="66"/>
      <c r="J21" s="66" t="s">
        <v>59</v>
      </c>
      <c r="K21" s="66" t="s">
        <v>61</v>
      </c>
      <c r="L21" s="86" t="s">
        <v>62</v>
      </c>
      <c r="M21" s="67" t="s">
        <v>47</v>
      </c>
      <c r="N21" s="65" t="s">
        <v>79</v>
      </c>
      <c r="O21" s="66">
        <v>732.62</v>
      </c>
      <c r="P21" s="65" t="s">
        <v>78</v>
      </c>
      <c r="Q21" s="129"/>
      <c r="R21" s="124">
        <f t="shared" si="0"/>
        <v>0</v>
      </c>
    </row>
    <row r="22" spans="1:18" s="4" customFormat="1" ht="30" x14ac:dyDescent="0.25">
      <c r="A22" s="118"/>
      <c r="B22" s="38" t="s">
        <v>24</v>
      </c>
      <c r="C22" s="36" t="s">
        <v>12</v>
      </c>
      <c r="D22" s="37" t="s">
        <v>56</v>
      </c>
      <c r="E22" s="37">
        <v>4</v>
      </c>
      <c r="F22" s="24">
        <v>1066.44</v>
      </c>
      <c r="G22" s="24">
        <v>2003.9</v>
      </c>
      <c r="H22" s="24"/>
      <c r="I22" s="24">
        <v>9392</v>
      </c>
      <c r="J22" s="24" t="s">
        <v>59</v>
      </c>
      <c r="K22" s="24" t="s">
        <v>61</v>
      </c>
      <c r="L22" s="25" t="s">
        <v>62</v>
      </c>
      <c r="M22" s="27" t="s">
        <v>70</v>
      </c>
      <c r="N22" s="36">
        <v>130</v>
      </c>
      <c r="O22" s="24">
        <v>14.5</v>
      </c>
      <c r="P22" s="36" t="s">
        <v>77</v>
      </c>
      <c r="Q22" s="136"/>
      <c r="R22" s="135">
        <f t="shared" si="0"/>
        <v>0</v>
      </c>
    </row>
    <row r="23" spans="1:18" s="4" customFormat="1" x14ac:dyDescent="0.25">
      <c r="A23" s="119"/>
      <c r="B23" s="32" t="s">
        <v>76</v>
      </c>
      <c r="C23" s="32"/>
      <c r="D23" s="14"/>
      <c r="E23" s="14"/>
      <c r="F23" s="15"/>
      <c r="G23" s="15"/>
      <c r="H23" s="15"/>
      <c r="I23" s="15"/>
      <c r="J23" s="15"/>
      <c r="K23" s="15"/>
      <c r="L23" s="16"/>
      <c r="M23" s="18"/>
      <c r="N23" s="32">
        <v>129</v>
      </c>
      <c r="O23" s="15">
        <v>14.5</v>
      </c>
      <c r="P23" s="32" t="s">
        <v>77</v>
      </c>
      <c r="Q23" s="137"/>
      <c r="R23" s="140">
        <f t="shared" si="0"/>
        <v>0</v>
      </c>
    </row>
    <row r="24" spans="1:18" s="4" customFormat="1" ht="29.25" customHeight="1" thickBot="1" x14ac:dyDescent="0.3">
      <c r="A24" s="120"/>
      <c r="B24" s="83" t="s">
        <v>76</v>
      </c>
      <c r="C24" s="83"/>
      <c r="D24" s="106"/>
      <c r="E24" s="106"/>
      <c r="F24" s="107"/>
      <c r="G24" s="107"/>
      <c r="H24" s="107"/>
      <c r="I24" s="107"/>
      <c r="J24" s="107"/>
      <c r="K24" s="107"/>
      <c r="L24" s="108"/>
      <c r="M24" s="121"/>
      <c r="N24" s="83" t="s">
        <v>93</v>
      </c>
      <c r="O24" s="107">
        <v>748.7</v>
      </c>
      <c r="P24" s="83" t="s">
        <v>78</v>
      </c>
      <c r="Q24" s="138"/>
      <c r="R24" s="126">
        <f t="shared" si="0"/>
        <v>0</v>
      </c>
    </row>
    <row r="25" spans="1:18" s="2" customFormat="1" ht="21.75" customHeight="1" thickBot="1" x14ac:dyDescent="0.3">
      <c r="A25" s="199"/>
      <c r="B25" s="200" t="s">
        <v>126</v>
      </c>
      <c r="C25" s="201"/>
      <c r="D25" s="199"/>
      <c r="E25" s="199"/>
      <c r="F25" s="202"/>
      <c r="G25" s="202"/>
      <c r="H25" s="202"/>
      <c r="I25" s="202"/>
      <c r="J25" s="202"/>
      <c r="K25" s="202"/>
      <c r="L25" s="202"/>
      <c r="M25" s="203"/>
      <c r="N25" s="201"/>
      <c r="O25" s="202">
        <f>SUM(O3:O24)</f>
        <v>2907.8600000000006</v>
      </c>
      <c r="P25" s="201"/>
      <c r="Q25" s="204">
        <f>SUM(Q3:Q24)</f>
        <v>0</v>
      </c>
      <c r="R25" s="204">
        <f>SUM(R3:R24)</f>
        <v>0</v>
      </c>
    </row>
    <row r="26" spans="1:18" s="2" customFormat="1" ht="21.75" customHeight="1" thickBot="1" x14ac:dyDescent="0.3">
      <c r="A26" s="141"/>
      <c r="B26" s="142" t="s">
        <v>133</v>
      </c>
      <c r="C26" s="113"/>
      <c r="D26" s="141"/>
      <c r="E26" s="141"/>
      <c r="F26" s="141"/>
      <c r="G26" s="141"/>
      <c r="H26" s="141"/>
      <c r="I26" s="141"/>
      <c r="J26" s="141"/>
      <c r="K26" s="141"/>
      <c r="L26" s="141"/>
      <c r="M26" s="143"/>
      <c r="N26" s="113"/>
      <c r="O26" s="144"/>
      <c r="P26" s="113"/>
      <c r="Q26" s="145">
        <f>Q25/O25</f>
        <v>0</v>
      </c>
      <c r="R26" s="145">
        <f>R25/O25</f>
        <v>0</v>
      </c>
    </row>
    <row r="27" spans="1:18" s="2" customFormat="1" x14ac:dyDescent="0.25">
      <c r="A27" s="1"/>
      <c r="B27" s="4"/>
      <c r="D27" s="1"/>
      <c r="E27" s="1"/>
      <c r="F27" s="1"/>
      <c r="G27" s="1"/>
      <c r="H27" s="1"/>
      <c r="I27" s="1"/>
      <c r="J27" s="1"/>
      <c r="K27" s="1"/>
      <c r="L27" s="1"/>
      <c r="M27" s="6"/>
      <c r="O27" s="8"/>
    </row>
    <row r="28" spans="1:18" s="2" customFormat="1" x14ac:dyDescent="0.25">
      <c r="A28" s="1"/>
      <c r="B28" s="4"/>
      <c r="D28" s="1"/>
      <c r="E28" s="1"/>
      <c r="F28" s="1"/>
      <c r="G28" s="1"/>
      <c r="H28" s="1"/>
      <c r="I28" s="1"/>
      <c r="J28" s="1"/>
      <c r="K28" s="1"/>
      <c r="L28" s="1"/>
      <c r="M28" s="6"/>
      <c r="O28" s="8"/>
    </row>
  </sheetData>
  <sortState xmlns:xlrd2="http://schemas.microsoft.com/office/spreadsheetml/2017/richdata2" ref="A3:M28">
    <sortCondition ref="C1:C28"/>
  </sortState>
  <mergeCells count="16">
    <mergeCell ref="Q1:Q2"/>
    <mergeCell ref="R1:R2"/>
    <mergeCell ref="A1:A2"/>
    <mergeCell ref="B1:B2"/>
    <mergeCell ref="C1:C2"/>
    <mergeCell ref="D1:D2"/>
    <mergeCell ref="E1:E2"/>
    <mergeCell ref="N1:P1"/>
    <mergeCell ref="F1:F2"/>
    <mergeCell ref="G1:G2"/>
    <mergeCell ref="H1:H2"/>
    <mergeCell ref="I1:I2"/>
    <mergeCell ref="J1:J2"/>
    <mergeCell ref="K1:K2"/>
    <mergeCell ref="L1:L2"/>
    <mergeCell ref="M1:M2"/>
  </mergeCells>
  <pageMargins left="0.25" right="0.25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B976D9-9172-4FA4-AB75-AF66E7185384}">
  <dimension ref="A1:R24"/>
  <sheetViews>
    <sheetView tabSelected="1" topLeftCell="A13" zoomScale="110" zoomScaleNormal="110" workbookViewId="0">
      <selection activeCell="O23" sqref="O23"/>
    </sheetView>
  </sheetViews>
  <sheetFormatPr defaultRowHeight="15" x14ac:dyDescent="0.25"/>
  <cols>
    <col min="1" max="1" width="5.7109375" customWidth="1"/>
    <col min="2" max="2" width="30.42578125" customWidth="1"/>
    <col min="3" max="3" width="17.140625" customWidth="1"/>
    <col min="4" max="4" width="7.7109375" hidden="1" customWidth="1"/>
    <col min="5" max="5" width="0" hidden="1" customWidth="1"/>
    <col min="6" max="6" width="11.42578125" hidden="1" customWidth="1"/>
    <col min="7" max="13" width="0" hidden="1" customWidth="1"/>
    <col min="14" max="14" width="23.28515625" customWidth="1"/>
    <col min="15" max="15" width="13" style="50" customWidth="1"/>
    <col min="16" max="16" width="16.7109375" style="176" customWidth="1"/>
    <col min="17" max="17" width="14.85546875" customWidth="1"/>
    <col min="18" max="18" width="15" customWidth="1"/>
  </cols>
  <sheetData>
    <row r="1" spans="1:18" ht="45" x14ac:dyDescent="0.25">
      <c r="A1" s="234" t="s">
        <v>6</v>
      </c>
      <c r="B1" s="236" t="s">
        <v>0</v>
      </c>
      <c r="C1" s="218" t="s">
        <v>1</v>
      </c>
      <c r="D1" s="218" t="s">
        <v>2</v>
      </c>
      <c r="E1" s="218" t="s">
        <v>32</v>
      </c>
      <c r="F1" s="155" t="s">
        <v>33</v>
      </c>
      <c r="G1" s="155" t="s">
        <v>34</v>
      </c>
      <c r="H1" s="155" t="s">
        <v>35</v>
      </c>
      <c r="I1" s="155" t="s">
        <v>31</v>
      </c>
      <c r="J1" s="155" t="s">
        <v>3</v>
      </c>
      <c r="K1" s="155" t="s">
        <v>4</v>
      </c>
      <c r="L1" s="155" t="s">
        <v>5</v>
      </c>
      <c r="M1" s="156" t="s">
        <v>36</v>
      </c>
      <c r="N1" s="218" t="s">
        <v>97</v>
      </c>
      <c r="O1" s="218"/>
      <c r="P1" s="229"/>
      <c r="Q1" s="238" t="s">
        <v>123</v>
      </c>
      <c r="R1" s="240" t="s">
        <v>124</v>
      </c>
    </row>
    <row r="2" spans="1:18" ht="15.75" thickBot="1" x14ac:dyDescent="0.3">
      <c r="A2" s="235"/>
      <c r="B2" s="237"/>
      <c r="C2" s="219"/>
      <c r="D2" s="215"/>
      <c r="E2" s="215"/>
      <c r="F2" s="43"/>
      <c r="G2" s="43"/>
      <c r="H2" s="43"/>
      <c r="I2" s="43"/>
      <c r="J2" s="43"/>
      <c r="K2" s="43"/>
      <c r="L2" s="43"/>
      <c r="M2" s="152"/>
      <c r="N2" s="43" t="s">
        <v>71</v>
      </c>
      <c r="O2" s="46" t="s">
        <v>72</v>
      </c>
      <c r="P2" s="151" t="s">
        <v>73</v>
      </c>
      <c r="Q2" s="239"/>
      <c r="R2" s="241"/>
    </row>
    <row r="3" spans="1:18" ht="30.75" thickBot="1" x14ac:dyDescent="0.3">
      <c r="A3" s="160"/>
      <c r="B3" s="53" t="s">
        <v>29</v>
      </c>
      <c r="C3" s="87" t="s">
        <v>30</v>
      </c>
      <c r="D3" s="43">
        <v>1978</v>
      </c>
      <c r="E3" s="43">
        <v>11</v>
      </c>
      <c r="F3" s="149"/>
      <c r="G3" s="149">
        <v>11079</v>
      </c>
      <c r="H3" s="149"/>
      <c r="I3" s="149">
        <v>40405</v>
      </c>
      <c r="J3" s="149" t="s">
        <v>59</v>
      </c>
      <c r="K3" s="149" t="s">
        <v>58</v>
      </c>
      <c r="L3" s="149" t="s">
        <v>63</v>
      </c>
      <c r="M3" s="150" t="s">
        <v>38</v>
      </c>
      <c r="N3" s="87" t="s">
        <v>95</v>
      </c>
      <c r="O3" s="149">
        <v>93.2</v>
      </c>
      <c r="P3" s="171" t="s">
        <v>96</v>
      </c>
      <c r="Q3" s="177"/>
      <c r="R3" s="178">
        <f>Q3*1.23</f>
        <v>0</v>
      </c>
    </row>
    <row r="4" spans="1:18" ht="30.75" thickBot="1" x14ac:dyDescent="0.3">
      <c r="A4" s="116"/>
      <c r="B4" s="64" t="s">
        <v>22</v>
      </c>
      <c r="C4" s="65" t="s">
        <v>13</v>
      </c>
      <c r="D4" s="161">
        <v>1985</v>
      </c>
      <c r="E4" s="161">
        <v>2</v>
      </c>
      <c r="F4" s="51">
        <v>1664.85</v>
      </c>
      <c r="G4" s="51">
        <v>2048.56</v>
      </c>
      <c r="H4" s="51">
        <v>2048.56</v>
      </c>
      <c r="I4" s="51">
        <v>8714</v>
      </c>
      <c r="J4" s="51" t="s">
        <v>59</v>
      </c>
      <c r="K4" s="51" t="s">
        <v>60</v>
      </c>
      <c r="L4" s="51" t="s">
        <v>63</v>
      </c>
      <c r="M4" s="162" t="s">
        <v>68</v>
      </c>
      <c r="N4" s="65" t="s">
        <v>98</v>
      </c>
      <c r="O4" s="66">
        <v>67.28</v>
      </c>
      <c r="P4" s="172" t="s">
        <v>99</v>
      </c>
      <c r="Q4" s="179"/>
      <c r="R4" s="180">
        <f>Q4*1.23</f>
        <v>0</v>
      </c>
    </row>
    <row r="5" spans="1:18" ht="45" x14ac:dyDescent="0.25">
      <c r="A5" s="189"/>
      <c r="B5" s="159" t="s">
        <v>100</v>
      </c>
      <c r="C5" s="81" t="s">
        <v>9</v>
      </c>
      <c r="D5" s="155">
        <v>1998</v>
      </c>
      <c r="E5" s="155">
        <v>4</v>
      </c>
      <c r="F5" s="190">
        <v>4040</v>
      </c>
      <c r="G5" s="190">
        <v>8896.61</v>
      </c>
      <c r="H5" s="190">
        <v>10714</v>
      </c>
      <c r="I5" s="190">
        <v>38280</v>
      </c>
      <c r="J5" s="190" t="s">
        <v>59</v>
      </c>
      <c r="K5" s="190" t="s">
        <v>60</v>
      </c>
      <c r="L5" s="190" t="s">
        <v>63</v>
      </c>
      <c r="M5" s="191" t="s">
        <v>41</v>
      </c>
      <c r="N5" s="81" t="s">
        <v>103</v>
      </c>
      <c r="O5" s="190">
        <v>180.4</v>
      </c>
      <c r="P5" s="192" t="s">
        <v>116</v>
      </c>
      <c r="Q5" s="193"/>
      <c r="R5" s="188">
        <f>Q5*1.23</f>
        <v>0</v>
      </c>
    </row>
    <row r="6" spans="1:18" s="29" customFormat="1" ht="45" x14ac:dyDescent="0.25">
      <c r="A6" s="158"/>
      <c r="B6" s="48" t="s">
        <v>76</v>
      </c>
      <c r="C6" s="40"/>
      <c r="D6" s="70"/>
      <c r="E6" s="70"/>
      <c r="F6" s="41"/>
      <c r="G6" s="41"/>
      <c r="H6" s="41"/>
      <c r="I6" s="41"/>
      <c r="J6" s="41"/>
      <c r="K6" s="41"/>
      <c r="L6" s="41"/>
      <c r="M6" s="42"/>
      <c r="N6" s="40" t="s">
        <v>104</v>
      </c>
      <c r="O6" s="41">
        <v>199.98</v>
      </c>
      <c r="P6" s="170" t="s">
        <v>116</v>
      </c>
      <c r="Q6" s="181"/>
      <c r="R6" s="186">
        <f t="shared" ref="R6:R22" si="0">Q6*1.23</f>
        <v>0</v>
      </c>
    </row>
    <row r="7" spans="1:18" s="29" customFormat="1" ht="30" x14ac:dyDescent="0.25">
      <c r="A7" s="157"/>
      <c r="B7" s="75" t="s">
        <v>76</v>
      </c>
      <c r="C7" s="76"/>
      <c r="D7" s="68"/>
      <c r="E7" s="68"/>
      <c r="F7" s="30"/>
      <c r="G7" s="30"/>
      <c r="H7" s="30"/>
      <c r="I7" s="30"/>
      <c r="J7" s="30"/>
      <c r="K7" s="30"/>
      <c r="L7" s="30"/>
      <c r="M7" s="77"/>
      <c r="N7" s="76" t="s">
        <v>105</v>
      </c>
      <c r="O7" s="30">
        <v>187.4</v>
      </c>
      <c r="P7" s="71" t="s">
        <v>102</v>
      </c>
      <c r="Q7" s="147"/>
      <c r="R7" s="182">
        <f t="shared" si="0"/>
        <v>0</v>
      </c>
    </row>
    <row r="8" spans="1:18" s="29" customFormat="1" ht="36.75" customHeight="1" x14ac:dyDescent="0.25">
      <c r="A8" s="157"/>
      <c r="B8" s="75" t="s">
        <v>76</v>
      </c>
      <c r="C8" s="76"/>
      <c r="D8" s="68"/>
      <c r="E8" s="68"/>
      <c r="F8" s="30"/>
      <c r="G8" s="30"/>
      <c r="H8" s="30"/>
      <c r="I8" s="30"/>
      <c r="J8" s="30"/>
      <c r="K8" s="30"/>
      <c r="L8" s="30"/>
      <c r="M8" s="77"/>
      <c r="N8" s="76" t="s">
        <v>106</v>
      </c>
      <c r="O8" s="30">
        <v>153.72</v>
      </c>
      <c r="P8" s="71" t="s">
        <v>116</v>
      </c>
      <c r="Q8" s="147"/>
      <c r="R8" s="186">
        <f t="shared" si="0"/>
        <v>0</v>
      </c>
    </row>
    <row r="9" spans="1:18" s="29" customFormat="1" ht="36.75" customHeight="1" x14ac:dyDescent="0.25">
      <c r="A9" s="157"/>
      <c r="B9" s="75" t="s">
        <v>76</v>
      </c>
      <c r="C9" s="76"/>
      <c r="D9" s="68"/>
      <c r="E9" s="68"/>
      <c r="F9" s="30"/>
      <c r="G9" s="30"/>
      <c r="H9" s="30"/>
      <c r="I9" s="30"/>
      <c r="J9" s="30"/>
      <c r="K9" s="30"/>
      <c r="L9" s="30"/>
      <c r="M9" s="77"/>
      <c r="N9" s="76" t="s">
        <v>107</v>
      </c>
      <c r="O9" s="30">
        <v>167.6</v>
      </c>
      <c r="P9" s="71" t="s">
        <v>116</v>
      </c>
      <c r="Q9" s="147"/>
      <c r="R9" s="187">
        <f t="shared" si="0"/>
        <v>0</v>
      </c>
    </row>
    <row r="10" spans="1:18" s="29" customFormat="1" ht="36.75" customHeight="1" x14ac:dyDescent="0.25">
      <c r="A10" s="157"/>
      <c r="B10" s="75" t="s">
        <v>76</v>
      </c>
      <c r="C10" s="76"/>
      <c r="D10" s="68"/>
      <c r="E10" s="68"/>
      <c r="F10" s="30"/>
      <c r="G10" s="30"/>
      <c r="H10" s="30"/>
      <c r="I10" s="30"/>
      <c r="J10" s="30"/>
      <c r="K10" s="30"/>
      <c r="L10" s="30"/>
      <c r="M10" s="77"/>
      <c r="N10" s="76" t="s">
        <v>108</v>
      </c>
      <c r="O10" s="30">
        <v>161.5</v>
      </c>
      <c r="P10" s="71" t="s">
        <v>116</v>
      </c>
      <c r="Q10" s="147"/>
      <c r="R10" s="182">
        <f t="shared" si="0"/>
        <v>0</v>
      </c>
    </row>
    <row r="11" spans="1:18" s="29" customFormat="1" ht="36.75" customHeight="1" thickBot="1" x14ac:dyDescent="0.3">
      <c r="A11" s="163"/>
      <c r="B11" s="164" t="s">
        <v>76</v>
      </c>
      <c r="C11" s="80"/>
      <c r="D11" s="69"/>
      <c r="E11" s="69"/>
      <c r="F11" s="165"/>
      <c r="G11" s="165"/>
      <c r="H11" s="165"/>
      <c r="I11" s="165"/>
      <c r="J11" s="165"/>
      <c r="K11" s="165"/>
      <c r="L11" s="165"/>
      <c r="M11" s="166"/>
      <c r="N11" s="80" t="s">
        <v>109</v>
      </c>
      <c r="O11" s="165">
        <v>10</v>
      </c>
      <c r="P11" s="174" t="s">
        <v>110</v>
      </c>
      <c r="Q11" s="183"/>
      <c r="R11" s="178">
        <f t="shared" si="0"/>
        <v>0</v>
      </c>
    </row>
    <row r="12" spans="1:18" s="29" customFormat="1" ht="60.75" thickBot="1" x14ac:dyDescent="0.3">
      <c r="A12" s="116"/>
      <c r="B12" s="64" t="s">
        <v>111</v>
      </c>
      <c r="C12" s="65" t="s">
        <v>112</v>
      </c>
      <c r="D12" s="63"/>
      <c r="E12" s="63"/>
      <c r="F12" s="66"/>
      <c r="G12" s="66"/>
      <c r="H12" s="66"/>
      <c r="I12" s="66"/>
      <c r="J12" s="66"/>
      <c r="K12" s="66"/>
      <c r="L12" s="66"/>
      <c r="M12" s="67"/>
      <c r="N12" s="65" t="s">
        <v>120</v>
      </c>
      <c r="O12" s="66">
        <v>463.6</v>
      </c>
      <c r="P12" s="172" t="s">
        <v>116</v>
      </c>
      <c r="Q12" s="179"/>
      <c r="R12" s="178">
        <f t="shared" si="0"/>
        <v>0</v>
      </c>
    </row>
    <row r="13" spans="1:18" ht="37.5" customHeight="1" thickBot="1" x14ac:dyDescent="0.3">
      <c r="A13" s="122"/>
      <c r="B13" s="53" t="s">
        <v>19</v>
      </c>
      <c r="C13" s="54" t="s">
        <v>20</v>
      </c>
      <c r="D13" s="52">
        <v>1980</v>
      </c>
      <c r="E13" s="52">
        <v>3</v>
      </c>
      <c r="F13" s="55">
        <v>1628</v>
      </c>
      <c r="G13" s="55">
        <v>3287.21</v>
      </c>
      <c r="H13" s="55"/>
      <c r="I13" s="55">
        <v>16880</v>
      </c>
      <c r="J13" s="55" t="s">
        <v>59</v>
      </c>
      <c r="K13" s="55" t="s">
        <v>60</v>
      </c>
      <c r="L13" s="55" t="s">
        <v>64</v>
      </c>
      <c r="M13" s="56" t="s">
        <v>38</v>
      </c>
      <c r="N13" s="54" t="s">
        <v>115</v>
      </c>
      <c r="O13" s="55">
        <v>118</v>
      </c>
      <c r="P13" s="173" t="s">
        <v>116</v>
      </c>
      <c r="Q13" s="179"/>
      <c r="R13" s="178">
        <f t="shared" si="0"/>
        <v>0</v>
      </c>
    </row>
    <row r="14" spans="1:18" ht="37.5" customHeight="1" x14ac:dyDescent="0.25">
      <c r="A14" s="158"/>
      <c r="B14" s="39" t="s">
        <v>14</v>
      </c>
      <c r="C14" s="40" t="s">
        <v>10</v>
      </c>
      <c r="D14" s="167" t="s">
        <v>56</v>
      </c>
      <c r="E14" s="70">
        <v>4</v>
      </c>
      <c r="F14" s="41">
        <v>1075</v>
      </c>
      <c r="G14" s="41">
        <v>3359</v>
      </c>
      <c r="H14" s="41"/>
      <c r="I14" s="41">
        <v>16345</v>
      </c>
      <c r="J14" s="41" t="s">
        <v>59</v>
      </c>
      <c r="K14" s="41" t="s">
        <v>60</v>
      </c>
      <c r="L14" s="41" t="s">
        <v>62</v>
      </c>
      <c r="M14" s="42" t="s">
        <v>44</v>
      </c>
      <c r="N14" s="40" t="s">
        <v>127</v>
      </c>
      <c r="O14" s="41">
        <v>104</v>
      </c>
      <c r="P14" s="226" t="s">
        <v>117</v>
      </c>
      <c r="Q14" s="181"/>
      <c r="R14" s="188">
        <f t="shared" si="0"/>
        <v>0</v>
      </c>
    </row>
    <row r="15" spans="1:18" s="29" customFormat="1" ht="15.75" thickBot="1" x14ac:dyDescent="0.3">
      <c r="A15" s="168"/>
      <c r="B15" s="44"/>
      <c r="C15" s="45"/>
      <c r="D15" s="169"/>
      <c r="E15" s="43"/>
      <c r="F15" s="46"/>
      <c r="G15" s="46"/>
      <c r="H15" s="46"/>
      <c r="I15" s="46"/>
      <c r="J15" s="46"/>
      <c r="K15" s="46"/>
      <c r="L15" s="46"/>
      <c r="M15" s="47"/>
      <c r="N15" s="45" t="s">
        <v>128</v>
      </c>
      <c r="O15" s="46">
        <v>51</v>
      </c>
      <c r="P15" s="242"/>
      <c r="Q15" s="183"/>
      <c r="R15" s="178">
        <f t="shared" si="0"/>
        <v>0</v>
      </c>
    </row>
    <row r="16" spans="1:18" ht="37.5" customHeight="1" x14ac:dyDescent="0.25">
      <c r="A16" s="158"/>
      <c r="B16" s="39" t="s">
        <v>51</v>
      </c>
      <c r="C16" s="40" t="s">
        <v>12</v>
      </c>
      <c r="D16" s="70">
        <v>2002</v>
      </c>
      <c r="E16" s="70">
        <v>4</v>
      </c>
      <c r="F16" s="41"/>
      <c r="G16" s="41">
        <v>6359.6</v>
      </c>
      <c r="H16" s="41"/>
      <c r="I16" s="41">
        <v>34015</v>
      </c>
      <c r="J16" s="41" t="s">
        <v>59</v>
      </c>
      <c r="K16" s="41" t="s">
        <v>61</v>
      </c>
      <c r="L16" s="41" t="s">
        <v>62</v>
      </c>
      <c r="M16" s="57" t="s">
        <v>70</v>
      </c>
      <c r="N16" s="40" t="s">
        <v>118</v>
      </c>
      <c r="O16" s="41">
        <v>165</v>
      </c>
      <c r="P16" s="226" t="s">
        <v>117</v>
      </c>
      <c r="Q16" s="181"/>
      <c r="R16" s="186">
        <f t="shared" si="0"/>
        <v>0</v>
      </c>
    </row>
    <row r="17" spans="1:18" s="29" customFormat="1" x14ac:dyDescent="0.25">
      <c r="A17" s="157"/>
      <c r="B17" s="153"/>
      <c r="C17" s="76"/>
      <c r="D17" s="68"/>
      <c r="E17" s="68"/>
      <c r="F17" s="30"/>
      <c r="G17" s="30"/>
      <c r="H17" s="30"/>
      <c r="I17" s="30"/>
      <c r="J17" s="30"/>
      <c r="K17" s="30"/>
      <c r="L17" s="30"/>
      <c r="M17" s="154"/>
      <c r="N17" s="76" t="s">
        <v>128</v>
      </c>
      <c r="O17" s="30">
        <v>9.4</v>
      </c>
      <c r="P17" s="228"/>
      <c r="Q17" s="147"/>
      <c r="R17" s="182">
        <f t="shared" si="0"/>
        <v>0</v>
      </c>
    </row>
    <row r="18" spans="1:18" s="29" customFormat="1" ht="37.5" customHeight="1" x14ac:dyDescent="0.25">
      <c r="A18" s="158"/>
      <c r="B18" s="48" t="s">
        <v>76</v>
      </c>
      <c r="C18" s="40"/>
      <c r="D18" s="70"/>
      <c r="E18" s="70"/>
      <c r="F18" s="41"/>
      <c r="G18" s="41"/>
      <c r="H18" s="41"/>
      <c r="I18" s="41"/>
      <c r="J18" s="41"/>
      <c r="K18" s="41"/>
      <c r="L18" s="41"/>
      <c r="M18" s="57"/>
      <c r="N18" s="40" t="s">
        <v>129</v>
      </c>
      <c r="O18" s="41">
        <v>108</v>
      </c>
      <c r="P18" s="227" t="s">
        <v>117</v>
      </c>
      <c r="Q18" s="181"/>
      <c r="R18" s="186">
        <f t="shared" si="0"/>
        <v>0</v>
      </c>
    </row>
    <row r="19" spans="1:18" s="29" customFormat="1" ht="15.75" thickBot="1" x14ac:dyDescent="0.3">
      <c r="A19" s="168"/>
      <c r="B19" s="49"/>
      <c r="C19" s="45"/>
      <c r="D19" s="43"/>
      <c r="E19" s="43"/>
      <c r="F19" s="46"/>
      <c r="G19" s="46"/>
      <c r="H19" s="46"/>
      <c r="I19" s="46"/>
      <c r="J19" s="46"/>
      <c r="K19" s="46"/>
      <c r="L19" s="46"/>
      <c r="M19" s="59"/>
      <c r="N19" s="45" t="s">
        <v>128</v>
      </c>
      <c r="O19" s="46">
        <v>13.6</v>
      </c>
      <c r="P19" s="242"/>
      <c r="Q19" s="183"/>
      <c r="R19" s="184">
        <f t="shared" si="0"/>
        <v>0</v>
      </c>
    </row>
    <row r="20" spans="1:18" ht="37.5" customHeight="1" thickBot="1" x14ac:dyDescent="0.3">
      <c r="A20" s="122"/>
      <c r="B20" s="53" t="s">
        <v>24</v>
      </c>
      <c r="C20" s="54" t="s">
        <v>12</v>
      </c>
      <c r="D20" s="58" t="s">
        <v>56</v>
      </c>
      <c r="E20" s="52">
        <v>4</v>
      </c>
      <c r="F20" s="55">
        <v>1066.44</v>
      </c>
      <c r="G20" s="55">
        <v>2003.9</v>
      </c>
      <c r="H20" s="55"/>
      <c r="I20" s="55">
        <v>9392</v>
      </c>
      <c r="J20" s="55" t="s">
        <v>59</v>
      </c>
      <c r="K20" s="55" t="s">
        <v>61</v>
      </c>
      <c r="L20" s="55" t="s">
        <v>62</v>
      </c>
      <c r="M20" s="60" t="s">
        <v>70</v>
      </c>
      <c r="N20" s="54" t="s">
        <v>119</v>
      </c>
      <c r="O20" s="55">
        <v>207.2</v>
      </c>
      <c r="P20" s="173" t="s">
        <v>117</v>
      </c>
      <c r="Q20" s="179"/>
      <c r="R20" s="180">
        <f t="shared" si="0"/>
        <v>0</v>
      </c>
    </row>
    <row r="21" spans="1:18" s="29" customFormat="1" ht="37.5" customHeight="1" x14ac:dyDescent="0.25">
      <c r="A21" s="208"/>
      <c r="B21" s="39" t="s">
        <v>136</v>
      </c>
      <c r="C21" s="40" t="s">
        <v>13</v>
      </c>
      <c r="D21" s="167"/>
      <c r="E21" s="208"/>
      <c r="F21" s="41"/>
      <c r="G21" s="41"/>
      <c r="H21" s="41"/>
      <c r="I21" s="41"/>
      <c r="J21" s="41"/>
      <c r="K21" s="41"/>
      <c r="L21" s="41"/>
      <c r="M21" s="57"/>
      <c r="N21" s="40" t="s">
        <v>138</v>
      </c>
      <c r="O21" s="41">
        <f>295.52+107.44</f>
        <v>402.96</v>
      </c>
      <c r="P21" s="208" t="s">
        <v>137</v>
      </c>
      <c r="Q21" s="181"/>
      <c r="R21" s="188">
        <f t="shared" si="0"/>
        <v>0</v>
      </c>
    </row>
    <row r="22" spans="1:18" s="29" customFormat="1" ht="37.5" customHeight="1" thickBot="1" x14ac:dyDescent="0.3">
      <c r="A22" s="207"/>
      <c r="B22" s="214" t="s">
        <v>76</v>
      </c>
      <c r="C22" s="45"/>
      <c r="D22" s="169"/>
      <c r="E22" s="207"/>
      <c r="F22" s="46"/>
      <c r="G22" s="46"/>
      <c r="H22" s="46"/>
      <c r="I22" s="46"/>
      <c r="J22" s="46"/>
      <c r="K22" s="46"/>
      <c r="L22" s="46"/>
      <c r="M22" s="59"/>
      <c r="N22" s="45" t="s">
        <v>135</v>
      </c>
      <c r="O22" s="46">
        <v>67.28</v>
      </c>
      <c r="P22" s="207" t="s">
        <v>116</v>
      </c>
      <c r="Q22" s="183"/>
      <c r="R22" s="178">
        <f t="shared" si="0"/>
        <v>0</v>
      </c>
    </row>
    <row r="23" spans="1:18" ht="25.5" customHeight="1" thickBot="1" x14ac:dyDescent="0.3">
      <c r="A23" s="209"/>
      <c r="B23" s="209" t="s">
        <v>130</v>
      </c>
      <c r="C23" s="209"/>
      <c r="D23" s="209"/>
      <c r="E23" s="209"/>
      <c r="F23" s="209"/>
      <c r="G23" s="209"/>
      <c r="H23" s="209"/>
      <c r="I23" s="209"/>
      <c r="J23" s="209"/>
      <c r="K23" s="209"/>
      <c r="L23" s="209"/>
      <c r="M23" s="209"/>
      <c r="N23" s="209"/>
      <c r="O23" s="210">
        <f>SUM(O3:O22)</f>
        <v>2931.12</v>
      </c>
      <c r="P23" s="211"/>
      <c r="Q23" s="212">
        <f>SUM(Q3:Q20)</f>
        <v>0</v>
      </c>
      <c r="R23" s="213">
        <f>SUM(R3:R20)</f>
        <v>0</v>
      </c>
    </row>
    <row r="24" spans="1:18" ht="24" customHeight="1" thickBot="1" x14ac:dyDescent="0.3">
      <c r="A24" s="205"/>
      <c r="B24" s="205" t="s">
        <v>134</v>
      </c>
      <c r="C24" s="205"/>
      <c r="D24" s="205"/>
      <c r="E24" s="205"/>
      <c r="F24" s="205"/>
      <c r="G24" s="205"/>
      <c r="H24" s="205"/>
      <c r="I24" s="205"/>
      <c r="J24" s="205"/>
      <c r="K24" s="205"/>
      <c r="L24" s="205"/>
      <c r="M24" s="205"/>
      <c r="N24" s="205"/>
      <c r="O24" s="206"/>
      <c r="P24" s="175"/>
      <c r="Q24" s="177">
        <f>Q23/O23</f>
        <v>0</v>
      </c>
      <c r="R24" s="185">
        <f>R23/O23</f>
        <v>0</v>
      </c>
    </row>
  </sheetData>
  <mergeCells count="11">
    <mergeCell ref="Q1:Q2"/>
    <mergeCell ref="R1:R2"/>
    <mergeCell ref="P14:P15"/>
    <mergeCell ref="P16:P17"/>
    <mergeCell ref="P18:P19"/>
    <mergeCell ref="N1:P1"/>
    <mergeCell ref="A1:A2"/>
    <mergeCell ref="B1:B2"/>
    <mergeCell ref="C1:C2"/>
    <mergeCell ref="D1:D2"/>
    <mergeCell ref="E1:E2"/>
  </mergeCells>
  <pageMargins left="0.25" right="0.25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1. Budynki</vt:lpstr>
      <vt:lpstr>2. Wynajem długoterminowy</vt:lpstr>
      <vt:lpstr>3. Wynajem okazjonalny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Małgorzata Lipka</dc:creator>
  <cp:lastModifiedBy>Małgorzata Lipka</cp:lastModifiedBy>
  <cp:lastPrinted>2025-11-17T10:47:26Z</cp:lastPrinted>
  <dcterms:created xsi:type="dcterms:W3CDTF">2025-10-22T11:10:48Z</dcterms:created>
  <dcterms:modified xsi:type="dcterms:W3CDTF">2026-02-04T11:55:53Z</dcterms:modified>
</cp:coreProperties>
</file>